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олуфинал" sheetId="1" r:id="rId1"/>
    <sheet name="пр.взв." sheetId="2" r:id="rId2"/>
    <sheet name="СТАРТОВЫЙ" sheetId="3" r:id="rId3"/>
    <sheet name="пр.хода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<sst xmlns="http://schemas.openxmlformats.org/spreadsheetml/2006/main" count="108" uniqueCount="63">
  <si>
    <t>А</t>
  </si>
  <si>
    <t>Б</t>
  </si>
  <si>
    <t>№ f</t>
  </si>
  <si>
    <t>№ j</t>
  </si>
  <si>
    <t>Name</t>
  </si>
  <si>
    <t>Yob., Rank</t>
  </si>
  <si>
    <t>Country/Team</t>
  </si>
  <si>
    <t>Coach</t>
  </si>
  <si>
    <t>кр</t>
  </si>
  <si>
    <t>син</t>
  </si>
  <si>
    <t>Finalif in ale</t>
  </si>
  <si>
    <t>PROTOKOL of the weighing</t>
  </si>
  <si>
    <t>PROTOKOL                                                                               of competition</t>
  </si>
  <si>
    <t>Fight for the third place</t>
  </si>
  <si>
    <t>PROTOKOL                of competition</t>
  </si>
  <si>
    <t>Color</t>
  </si>
  <si>
    <t>Country</t>
  </si>
  <si>
    <t>Estimations</t>
  </si>
  <si>
    <t>tame</t>
  </si>
  <si>
    <t>Score</t>
  </si>
  <si>
    <t>Result</t>
  </si>
  <si>
    <t>Referee</t>
  </si>
  <si>
    <t>Final meeting</t>
  </si>
  <si>
    <t>7</t>
  </si>
  <si>
    <t>8</t>
  </si>
  <si>
    <r>
      <t>USOLTSEVA</t>
    </r>
    <r>
      <rPr>
        <sz val="9"/>
        <rFont val="Arial"/>
        <family val="2"/>
      </rPr>
      <t xml:space="preserve"> Olga</t>
    </r>
  </si>
  <si>
    <t>1984 мсмк</t>
  </si>
  <si>
    <t>RUS</t>
  </si>
  <si>
    <r>
      <t>SEMENOVA</t>
    </r>
    <r>
      <rPr>
        <sz val="9"/>
        <rFont val="Arial"/>
        <family val="2"/>
      </rPr>
      <t xml:space="preserve"> Svetlana</t>
    </r>
  </si>
  <si>
    <t>1980 мс</t>
  </si>
  <si>
    <r>
      <t>AVERUSHKINA</t>
    </r>
    <r>
      <rPr>
        <sz val="9"/>
        <rFont val="Arial"/>
        <family val="2"/>
      </rPr>
      <t xml:space="preserve"> Svetlana</t>
    </r>
  </si>
  <si>
    <t>1979 мсмк</t>
  </si>
  <si>
    <r>
      <t>SEMENOVA</t>
    </r>
    <r>
      <rPr>
        <sz val="9"/>
        <rFont val="Arial"/>
        <family val="2"/>
      </rPr>
      <t xml:space="preserve"> Julia</t>
    </r>
  </si>
  <si>
    <t>1976 змс</t>
  </si>
  <si>
    <r>
      <t>GALYANT</t>
    </r>
    <r>
      <rPr>
        <sz val="9"/>
        <rFont val="Arial"/>
        <family val="2"/>
      </rPr>
      <t xml:space="preserve"> Svetlana</t>
    </r>
  </si>
  <si>
    <r>
      <t>SEMENYUK</t>
    </r>
    <r>
      <rPr>
        <sz val="10"/>
        <rFont val="Arial Narrow"/>
        <family val="2"/>
      </rPr>
      <t xml:space="preserve"> Marya</t>
    </r>
  </si>
  <si>
    <t>1984 змс</t>
  </si>
  <si>
    <t>UKR</t>
  </si>
  <si>
    <t>1987 мс</t>
  </si>
  <si>
    <t>KAZ</t>
  </si>
  <si>
    <t>LAT</t>
  </si>
  <si>
    <t>MDA</t>
  </si>
  <si>
    <r>
      <t xml:space="preserve">YURLEVICH </t>
    </r>
    <r>
      <rPr>
        <sz val="9"/>
        <rFont val="Arial"/>
        <family val="2"/>
      </rPr>
      <t>Daria</t>
    </r>
  </si>
  <si>
    <t>1988 мс</t>
  </si>
  <si>
    <t>BLR</t>
  </si>
  <si>
    <t>Weight category  68 кg.</t>
  </si>
  <si>
    <r>
      <t xml:space="preserve">SADVAKASSOVA </t>
    </r>
    <r>
      <rPr>
        <sz val="9"/>
        <rFont val="Arial"/>
        <family val="2"/>
      </rPr>
      <t>Diana</t>
    </r>
  </si>
  <si>
    <r>
      <t xml:space="preserve">PUKITE </t>
    </r>
    <r>
      <rPr>
        <sz val="9"/>
        <rFont val="Arial"/>
        <family val="2"/>
      </rPr>
      <t>Evija</t>
    </r>
  </si>
  <si>
    <t>1985 мс</t>
  </si>
  <si>
    <r>
      <t xml:space="preserve">DAVIDOVA </t>
    </r>
    <r>
      <rPr>
        <sz val="9"/>
        <rFont val="Arial"/>
        <family val="2"/>
      </rPr>
      <t>Marianna</t>
    </r>
  </si>
  <si>
    <r>
      <t xml:space="preserve">KUDAKOVA </t>
    </r>
    <r>
      <rPr>
        <sz val="9"/>
        <rFont val="Arial"/>
        <family val="2"/>
      </rPr>
      <t>Dinara</t>
    </r>
  </si>
  <si>
    <r>
      <t xml:space="preserve">AKBULATOVA </t>
    </r>
    <r>
      <rPr>
        <sz val="9"/>
        <rFont val="Arial"/>
        <family val="2"/>
      </rPr>
      <t>Selima</t>
    </r>
  </si>
  <si>
    <t>5</t>
  </si>
  <si>
    <t>6</t>
  </si>
  <si>
    <t>4</t>
  </si>
  <si>
    <t>3:0</t>
  </si>
  <si>
    <t>1</t>
  </si>
  <si>
    <t>4:0</t>
  </si>
  <si>
    <t>3</t>
  </si>
  <si>
    <t>5-8</t>
  </si>
  <si>
    <t>9-11</t>
  </si>
  <si>
    <t>10</t>
  </si>
  <si>
    <t>3:1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</si>
</sst>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6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0"/>
      <name val="Arial Narrow"/>
      <family val="2"/>
    </font>
    <font>
      <b/>
      <sz val="14"/>
      <name val="Arial"/>
      <family val="2"/>
    </font>
    <font>
      <b/>
      <sz val="12"/>
      <color indexed="9"/>
      <name val="Arial Cyr"/>
      <family val="0"/>
    </font>
    <font>
      <b/>
      <sz val="12"/>
      <name val="Arial Cyr"/>
      <family val="0"/>
    </font>
    <font>
      <b/>
      <sz val="8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10"/>
      <color indexed="9"/>
      <name val="Arial"/>
      <family val="0"/>
    </font>
    <font>
      <b/>
      <sz val="11"/>
      <name val="Arial Narrow"/>
      <family val="2"/>
    </font>
    <font>
      <b/>
      <sz val="12"/>
      <name val="Century Gothic"/>
      <family val="2"/>
    </font>
    <font>
      <b/>
      <sz val="14"/>
      <name val="CyrillicOld"/>
      <family val="0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 Narrow"/>
      <family val="2"/>
    </font>
    <font>
      <u val="single"/>
      <sz val="10"/>
      <color indexed="36"/>
      <name val="Arial"/>
      <family val="0"/>
    </font>
    <font>
      <sz val="8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5" fillId="0" borderId="1" xfId="15" applyFon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49" fontId="5" fillId="0" borderId="6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4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5" fillId="0" borderId="0" xfId="15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5" xfId="0" applyFont="1" applyBorder="1" applyAlignment="1">
      <alignment/>
    </xf>
    <xf numFmtId="0" fontId="17" fillId="0" borderId="6" xfId="0" applyFont="1" applyBorder="1" applyAlignment="1">
      <alignment/>
    </xf>
    <xf numFmtId="0" fontId="17" fillId="0" borderId="7" xfId="0" applyFont="1" applyBorder="1" applyAlignment="1">
      <alignment/>
    </xf>
    <xf numFmtId="0" fontId="0" fillId="0" borderId="0" xfId="0" applyFill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justify" wrapText="1"/>
    </xf>
    <xf numFmtId="0" fontId="1" fillId="0" borderId="12" xfId="0" applyFont="1" applyBorder="1" applyAlignment="1">
      <alignment vertical="justify" wrapText="1"/>
    </xf>
    <xf numFmtId="0" fontId="16" fillId="0" borderId="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justify" wrapText="1"/>
    </xf>
    <xf numFmtId="0" fontId="19" fillId="0" borderId="0" xfId="15" applyNumberFormat="1" applyFont="1" applyFill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5" fillId="0" borderId="0" xfId="15" applyFont="1" applyFill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49" fontId="25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/>
    </xf>
    <xf numFmtId="49" fontId="5" fillId="0" borderId="14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/>
    </xf>
    <xf numFmtId="49" fontId="2" fillId="0" borderId="15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78" fontId="13" fillId="0" borderId="18" xfId="16" applyFont="1" applyBorder="1" applyAlignment="1">
      <alignment horizontal="center" vertical="center" wrapText="1"/>
    </xf>
    <xf numFmtId="178" fontId="12" fillId="2" borderId="19" xfId="16" applyFont="1" applyFill="1" applyBorder="1" applyAlignment="1">
      <alignment horizontal="center" vertical="center" wrapText="1"/>
    </xf>
    <xf numFmtId="178" fontId="12" fillId="2" borderId="20" xfId="16" applyFont="1" applyFill="1" applyBorder="1" applyAlignment="1">
      <alignment horizontal="center" vertical="center" wrapText="1"/>
    </xf>
    <xf numFmtId="0" fontId="0" fillId="0" borderId="10" xfId="15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15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0" xfId="15" applyFont="1" applyBorder="1" applyAlignment="1">
      <alignment horizontal="center" vertical="center" wrapText="1"/>
    </xf>
    <xf numFmtId="178" fontId="12" fillId="3" borderId="21" xfId="16" applyFont="1" applyFill="1" applyBorder="1" applyAlignment="1">
      <alignment horizontal="center" vertical="center" wrapText="1"/>
    </xf>
    <xf numFmtId="178" fontId="12" fillId="3" borderId="20" xfId="16" applyFont="1" applyFill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11" fillId="0" borderId="0" xfId="15" applyNumberFormat="1" applyFont="1" applyAlignment="1" applyProtection="1">
      <alignment horizontal="center" vertical="center" wrapText="1"/>
      <protection/>
    </xf>
    <xf numFmtId="0" fontId="3" fillId="0" borderId="0" xfId="15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19" xfId="15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0" borderId="19" xfId="15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6" fillId="0" borderId="21" xfId="15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23" fillId="0" borderId="25" xfId="15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5" xfId="15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3" fillId="0" borderId="19" xfId="15" applyFont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23" fillId="0" borderId="19" xfId="15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6" fillId="0" borderId="21" xfId="15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4" xfId="15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4" borderId="21" xfId="15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5" borderId="25" xfId="15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6" borderId="25" xfId="15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0" borderId="25" xfId="15" applyFont="1" applyBorder="1" applyAlignment="1">
      <alignment horizontal="center" vertical="center" wrapText="1"/>
    </xf>
    <xf numFmtId="0" fontId="6" fillId="0" borderId="27" xfId="15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15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4" borderId="30" xfId="15" applyFont="1" applyFill="1" applyBorder="1" applyAlignment="1">
      <alignment horizontal="left" vertical="center" wrapText="1"/>
    </xf>
    <xf numFmtId="0" fontId="6" fillId="4" borderId="28" xfId="0" applyFont="1" applyFill="1" applyBorder="1" applyAlignment="1">
      <alignment horizontal="left" vertical="center" wrapText="1"/>
    </xf>
    <xf numFmtId="0" fontId="6" fillId="5" borderId="28" xfId="15" applyFont="1" applyFill="1" applyBorder="1" applyAlignment="1">
      <alignment horizontal="left" vertical="center" wrapText="1"/>
    </xf>
    <xf numFmtId="0" fontId="6" fillId="5" borderId="28" xfId="0" applyFont="1" applyFill="1" applyBorder="1" applyAlignment="1">
      <alignment horizontal="left" vertical="center" wrapText="1"/>
    </xf>
    <xf numFmtId="0" fontId="6" fillId="6" borderId="25" xfId="15" applyFont="1" applyFill="1" applyBorder="1" applyAlignment="1">
      <alignment horizontal="left" vertical="center" wrapText="1"/>
    </xf>
    <xf numFmtId="0" fontId="6" fillId="6" borderId="25" xfId="0" applyFont="1" applyFill="1" applyBorder="1" applyAlignment="1">
      <alignment horizontal="left" vertical="center" wrapText="1"/>
    </xf>
    <xf numFmtId="0" fontId="6" fillId="0" borderId="31" xfId="15" applyFont="1" applyBorder="1" applyAlignment="1">
      <alignment horizontal="left" vertical="center" wrapText="1"/>
    </xf>
    <xf numFmtId="0" fontId="6" fillId="0" borderId="32" xfId="15" applyFont="1" applyBorder="1" applyAlignment="1">
      <alignment horizontal="left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left" vertical="center" wrapText="1"/>
    </xf>
    <xf numFmtId="0" fontId="23" fillId="0" borderId="28" xfId="15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6" fillId="0" borderId="24" xfId="15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30" xfId="15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23" fillId="0" borderId="34" xfId="15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32" xfId="15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6" fillId="0" borderId="22" xfId="15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5" xfId="15" applyFont="1" applyBorder="1" applyAlignment="1">
      <alignment horizontal="left" vertical="center" wrapText="1"/>
    </xf>
    <xf numFmtId="0" fontId="23" fillId="0" borderId="22" xfId="15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6" fillId="0" borderId="34" xfId="15" applyFont="1" applyBorder="1" applyAlignment="1">
      <alignment horizontal="left" vertical="center" wrapText="1"/>
    </xf>
    <xf numFmtId="0" fontId="7" fillId="0" borderId="0" xfId="0" applyNumberFormat="1" applyFont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/>
    </xf>
    <xf numFmtId="0" fontId="6" fillId="0" borderId="28" xfId="15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2" xfId="15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7" borderId="22" xfId="0" applyFont="1" applyFill="1" applyBorder="1" applyAlignment="1">
      <alignment horizontal="center" vertical="center" wrapText="1"/>
    </xf>
    <xf numFmtId="0" fontId="6" fillId="0" borderId="36" xfId="15" applyFont="1" applyBorder="1" applyAlignment="1">
      <alignment horizontal="left" vertical="center" wrapText="1"/>
    </xf>
    <xf numFmtId="0" fontId="6" fillId="0" borderId="15" xfId="15" applyFont="1" applyBorder="1" applyAlignment="1">
      <alignment horizontal="left" vertical="center" wrapText="1"/>
    </xf>
    <xf numFmtId="0" fontId="6" fillId="4" borderId="37" xfId="15" applyFont="1" applyFill="1" applyBorder="1" applyAlignment="1">
      <alignment horizontal="left" vertical="center" wrapText="1"/>
    </xf>
    <xf numFmtId="0" fontId="6" fillId="4" borderId="27" xfId="0" applyFont="1" applyFill="1" applyBorder="1" applyAlignment="1">
      <alignment horizontal="left" vertical="center" wrapText="1"/>
    </xf>
    <xf numFmtId="0" fontId="6" fillId="5" borderId="27" xfId="15" applyFont="1" applyFill="1" applyBorder="1" applyAlignment="1">
      <alignment horizontal="left" vertical="center" wrapText="1"/>
    </xf>
    <xf numFmtId="0" fontId="6" fillId="5" borderId="27" xfId="0" applyFont="1" applyFill="1" applyBorder="1" applyAlignment="1">
      <alignment horizontal="left" vertical="center" wrapText="1"/>
    </xf>
    <xf numFmtId="0" fontId="6" fillId="6" borderId="27" xfId="15" applyFont="1" applyFill="1" applyBorder="1" applyAlignment="1">
      <alignment horizontal="left" vertical="center" wrapText="1"/>
    </xf>
    <xf numFmtId="0" fontId="6" fillId="6" borderId="27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0" fillId="4" borderId="38" xfId="15" applyNumberFormat="1" applyFont="1" applyFill="1" applyBorder="1" applyAlignment="1">
      <alignment horizontal="center" vertical="center" wrapText="1"/>
    </xf>
    <xf numFmtId="0" fontId="20" fillId="4" borderId="39" xfId="15" applyNumberFormat="1" applyFont="1" applyFill="1" applyBorder="1" applyAlignment="1">
      <alignment horizontal="center" vertical="center" wrapText="1"/>
    </xf>
    <xf numFmtId="0" fontId="20" fillId="4" borderId="40" xfId="15" applyNumberFormat="1" applyFont="1" applyFill="1" applyBorder="1" applyAlignment="1">
      <alignment horizontal="center" vertical="center" wrapText="1"/>
    </xf>
    <xf numFmtId="0" fontId="5" fillId="8" borderId="38" xfId="15" applyFont="1" applyFill="1" applyBorder="1" applyAlignment="1">
      <alignment horizontal="center" vertical="center"/>
    </xf>
    <xf numFmtId="0" fontId="5" fillId="8" borderId="39" xfId="15" applyFont="1" applyFill="1" applyBorder="1" applyAlignment="1">
      <alignment horizontal="center" vertical="center"/>
    </xf>
    <xf numFmtId="0" fontId="5" fillId="8" borderId="40" xfId="15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314325</xdr:colOff>
      <xdr:row>22</xdr:row>
      <xdr:rowOff>0</xdr:rowOff>
    </xdr:from>
    <xdr:to>
      <xdr:col>20</xdr:col>
      <xdr:colOff>314325</xdr:colOff>
      <xdr:row>22</xdr:row>
      <xdr:rowOff>0</xdr:rowOff>
    </xdr:to>
    <xdr:sp>
      <xdr:nvSpPr>
        <xdr:cNvPr id="2" name="Line 26"/>
        <xdr:cNvSpPr>
          <a:spLocks/>
        </xdr:cNvSpPr>
      </xdr:nvSpPr>
      <xdr:spPr>
        <a:xfrm>
          <a:off x="9467850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323850</xdr:colOff>
      <xdr:row>22</xdr:row>
      <xdr:rowOff>0</xdr:rowOff>
    </xdr:from>
    <xdr:to>
      <xdr:col>20</xdr:col>
      <xdr:colOff>323850</xdr:colOff>
      <xdr:row>22</xdr:row>
      <xdr:rowOff>0</xdr:rowOff>
    </xdr:to>
    <xdr:sp>
      <xdr:nvSpPr>
        <xdr:cNvPr id="3" name="Line 27"/>
        <xdr:cNvSpPr>
          <a:spLocks/>
        </xdr:cNvSpPr>
      </xdr:nvSpPr>
      <xdr:spPr>
        <a:xfrm>
          <a:off x="9477375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438150</xdr:colOff>
      <xdr:row>22</xdr:row>
      <xdr:rowOff>0</xdr:rowOff>
    </xdr:from>
    <xdr:to>
      <xdr:col>19</xdr:col>
      <xdr:colOff>438150</xdr:colOff>
      <xdr:row>22</xdr:row>
      <xdr:rowOff>0</xdr:rowOff>
    </xdr:to>
    <xdr:sp>
      <xdr:nvSpPr>
        <xdr:cNvPr id="4" name="Line 30"/>
        <xdr:cNvSpPr>
          <a:spLocks/>
        </xdr:cNvSpPr>
      </xdr:nvSpPr>
      <xdr:spPr>
        <a:xfrm>
          <a:off x="9077325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409575</xdr:colOff>
      <xdr:row>22</xdr:row>
      <xdr:rowOff>0</xdr:rowOff>
    </xdr:from>
    <xdr:to>
      <xdr:col>19</xdr:col>
      <xdr:colOff>409575</xdr:colOff>
      <xdr:row>22</xdr:row>
      <xdr:rowOff>0</xdr:rowOff>
    </xdr:to>
    <xdr:sp>
      <xdr:nvSpPr>
        <xdr:cNvPr id="5" name="Line 31"/>
        <xdr:cNvSpPr>
          <a:spLocks/>
        </xdr:cNvSpPr>
      </xdr:nvSpPr>
      <xdr:spPr>
        <a:xfrm>
          <a:off x="9048750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161925</xdr:colOff>
      <xdr:row>39</xdr:row>
      <xdr:rowOff>0</xdr:rowOff>
    </xdr:from>
    <xdr:to>
      <xdr:col>30</xdr:col>
      <xdr:colOff>571500</xdr:colOff>
      <xdr:row>39</xdr:row>
      <xdr:rowOff>0</xdr:rowOff>
    </xdr:to>
    <xdr:sp>
      <xdr:nvSpPr>
        <xdr:cNvPr id="6" name="Line 42"/>
        <xdr:cNvSpPr>
          <a:spLocks/>
        </xdr:cNvSpPr>
      </xdr:nvSpPr>
      <xdr:spPr>
        <a:xfrm>
          <a:off x="15259050" y="74676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1</xdr:col>
      <xdr:colOff>190500</xdr:colOff>
      <xdr:row>1</xdr:row>
      <xdr:rowOff>0</xdr:rowOff>
    </xdr:to>
    <xdr:pic>
      <xdr:nvPicPr>
        <xdr:cNvPr id="7" name="Picture 4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100" y="28575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428625</xdr:colOff>
      <xdr:row>0</xdr:row>
      <xdr:rowOff>76200</xdr:rowOff>
    </xdr:from>
    <xdr:to>
      <xdr:col>1</xdr:col>
      <xdr:colOff>923925</xdr:colOff>
      <xdr:row>0</xdr:row>
      <xdr:rowOff>561975</xdr:rowOff>
    </xdr:to>
    <xdr:pic>
      <xdr:nvPicPr>
        <xdr:cNvPr id="8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7620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0</xdr:row>
      <xdr:rowOff>104775</xdr:rowOff>
    </xdr:from>
    <xdr:to>
      <xdr:col>13</xdr:col>
      <xdr:colOff>542925</xdr:colOff>
      <xdr:row>0</xdr:row>
      <xdr:rowOff>628650</xdr:rowOff>
    </xdr:to>
    <xdr:pic>
      <xdr:nvPicPr>
        <xdr:cNvPr id="9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0" y="104775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76200</xdr:colOff>
      <xdr:row>0</xdr:row>
      <xdr:rowOff>47625</xdr:rowOff>
    </xdr:from>
    <xdr:to>
      <xdr:col>14</xdr:col>
      <xdr:colOff>514350</xdr:colOff>
      <xdr:row>0</xdr:row>
      <xdr:rowOff>609600</xdr:rowOff>
    </xdr:to>
    <xdr:pic>
      <xdr:nvPicPr>
        <xdr:cNvPr id="10" name="Picture 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53150" y="47625"/>
          <a:ext cx="438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Sambo World  Cup in commemoration  of A.A. Kharlampiev on sport  for senior  men</v>
          </cell>
        </row>
        <row r="3">
          <cell r="A3" t="str">
            <v>06 -08 June 2008   Moscow (Russia)</v>
          </cell>
        </row>
        <row r="10">
          <cell r="A10" t="str">
            <v>Chief referee</v>
          </cell>
        </row>
        <row r="12">
          <cell r="A12" t="str">
            <v>Chief secretary</v>
          </cell>
          <cell r="G12" t="str">
            <v>R. Zakirov</v>
          </cell>
        </row>
        <row r="13">
          <cell r="G13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стартвый "/>
      <sheetName val="пр.хода"/>
    </sheetNames>
    <sheetDataSet>
      <sheetData sheetId="2">
        <row r="26">
          <cell r="E26" t="str">
            <v>V. Perchik</v>
          </cell>
        </row>
        <row r="27">
          <cell r="E27" t="str">
            <v>/RUS/</v>
          </cell>
        </row>
        <row r="28">
          <cell r="E28" t="str">
            <v>R. Zakirov</v>
          </cell>
        </row>
        <row r="29">
          <cell r="E29" t="str">
            <v>/RUS/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Sambo World  Cup in commemoration  of A.A. Kharlampiev on sport  for senior  women</v>
          </cell>
        </row>
        <row r="10">
          <cell r="G10" t="str">
            <v>A. Sheyko</v>
          </cell>
        </row>
        <row r="11">
          <cell r="G11" t="str">
            <v>/BLR/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O13"/>
  <sheetViews>
    <sheetView workbookViewId="0" topLeftCell="A1">
      <selection activeCell="A14" sqref="A1:J14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27.8515625" style="0" customWidth="1"/>
    <col min="10" max="10" width="24.8515625" style="0" customWidth="1"/>
  </cols>
  <sheetData>
    <row r="1" spans="1:15" ht="32.25" customHeight="1">
      <c r="A1" s="113" t="str">
        <f>HYPERLINK('[1]реквизиты'!$A$2)</f>
        <v>Stage of Sambo World  Cup in commemoration  of A.A. Kharlampiev on sport  for senior  men</v>
      </c>
      <c r="B1" s="113"/>
      <c r="C1" s="113"/>
      <c r="D1" s="113"/>
      <c r="E1" s="113"/>
      <c r="F1" s="113"/>
      <c r="G1" s="113"/>
      <c r="H1" s="113"/>
      <c r="I1" s="113"/>
      <c r="J1" s="113"/>
      <c r="K1" s="40"/>
      <c r="L1" s="4"/>
      <c r="M1" s="4"/>
      <c r="N1" s="4"/>
      <c r="O1" s="4"/>
    </row>
    <row r="2" spans="1:15" ht="27" customHeight="1">
      <c r="A2" s="116" t="str">
        <f>HYPERLINK('[1]реквизиты'!$A$3)</f>
        <v>06 -08 June 2008   Moscow (Russia)</v>
      </c>
      <c r="B2" s="116"/>
      <c r="C2" s="116"/>
      <c r="D2" s="116"/>
      <c r="E2" s="116"/>
      <c r="F2" s="116"/>
      <c r="G2" s="116"/>
      <c r="H2" s="116"/>
      <c r="I2" s="116"/>
      <c r="J2" s="116"/>
      <c r="K2" s="58"/>
      <c r="L2" s="58"/>
      <c r="M2" s="58"/>
      <c r="N2" s="58"/>
      <c r="O2" s="58"/>
    </row>
    <row r="3" spans="5:7" ht="27.75" customHeight="1" thickBot="1">
      <c r="E3" s="117" t="s">
        <v>45</v>
      </c>
      <c r="F3" s="117"/>
      <c r="G3" s="117"/>
    </row>
    <row r="4" spans="3:5" ht="42" customHeight="1">
      <c r="C4" s="78" t="s">
        <v>22</v>
      </c>
      <c r="E4" s="50"/>
    </row>
    <row r="5" spans="1:10" ht="25.5" customHeight="1" thickBot="1">
      <c r="A5" s="74" t="s">
        <v>15</v>
      </c>
      <c r="B5" s="57" t="s">
        <v>3</v>
      </c>
      <c r="C5" s="57" t="s">
        <v>4</v>
      </c>
      <c r="D5" s="57" t="s">
        <v>5</v>
      </c>
      <c r="E5" s="75" t="s">
        <v>16</v>
      </c>
      <c r="F5" s="74" t="s">
        <v>17</v>
      </c>
      <c r="G5" s="74" t="s">
        <v>18</v>
      </c>
      <c r="H5" s="74" t="s">
        <v>19</v>
      </c>
      <c r="I5" s="74" t="s">
        <v>20</v>
      </c>
      <c r="J5" s="79" t="s">
        <v>21</v>
      </c>
    </row>
    <row r="6" spans="1:10" ht="13.5" customHeight="1">
      <c r="A6" s="114" t="s">
        <v>8</v>
      </c>
      <c r="B6" s="109">
        <v>5</v>
      </c>
      <c r="C6" s="111" t="str">
        <f>VLOOKUP(B6,'пр.взв.'!B7:E28,2,FALSE)</f>
        <v>SEMENOVA Julia</v>
      </c>
      <c r="D6" s="111" t="str">
        <f>VLOOKUP(C6,'пр.взв.'!C7:F28,2,FALSE)</f>
        <v>1976 змс</v>
      </c>
      <c r="E6" s="111" t="str">
        <f>VLOOKUP(D6,'пр.взв.'!D7:G28,2,FALSE)</f>
        <v>RUS</v>
      </c>
      <c r="F6" s="112"/>
      <c r="G6" s="118"/>
      <c r="H6" s="110"/>
      <c r="I6" s="106"/>
      <c r="J6" s="76"/>
    </row>
    <row r="7" spans="1:10" ht="13.5" customHeight="1" thickBot="1">
      <c r="A7" s="115"/>
      <c r="B7" s="110"/>
      <c r="C7" s="111"/>
      <c r="D7" s="111"/>
      <c r="E7" s="111"/>
      <c r="F7" s="112"/>
      <c r="G7" s="118"/>
      <c r="H7" s="110"/>
      <c r="I7" s="106"/>
      <c r="J7" s="80"/>
    </row>
    <row r="8" spans="1:10" ht="13.5" customHeight="1">
      <c r="A8" s="107" t="s">
        <v>9</v>
      </c>
      <c r="B8" s="109">
        <v>4</v>
      </c>
      <c r="C8" s="111" t="str">
        <f>VLOOKUP(B8,'пр.взв.'!B9:E30,2,FALSE)</f>
        <v>USOLTSEVA Olga</v>
      </c>
      <c r="D8" s="111" t="str">
        <f>VLOOKUP(C8,'пр.взв.'!C9:F30,2,FALSE)</f>
        <v>1984 мсмк</v>
      </c>
      <c r="E8" s="111" t="str">
        <f>VLOOKUP(D8,'пр.взв.'!D9:G30,2,FALSE)</f>
        <v>RUS</v>
      </c>
      <c r="F8" s="112"/>
      <c r="G8" s="110"/>
      <c r="H8" s="110"/>
      <c r="I8" s="106"/>
      <c r="J8" s="80"/>
    </row>
    <row r="9" spans="1:10" ht="13.5" customHeight="1" thickBot="1">
      <c r="A9" s="108"/>
      <c r="B9" s="110"/>
      <c r="C9" s="111"/>
      <c r="D9" s="111"/>
      <c r="E9" s="111"/>
      <c r="F9" s="112"/>
      <c r="G9" s="110"/>
      <c r="H9" s="110"/>
      <c r="I9" s="106"/>
      <c r="J9" s="77"/>
    </row>
    <row r="10" ht="13.5" customHeight="1"/>
    <row r="11" spans="1:7" ht="13.5" customHeight="1">
      <c r="A11" s="43" t="str">
        <f>HYPERLINK('[1]реквизиты'!$A$10)</f>
        <v>Chief referee</v>
      </c>
      <c r="B11" s="44"/>
      <c r="C11" s="44"/>
      <c r="D11" s="44"/>
      <c r="E11" s="3"/>
      <c r="F11" s="51" t="str">
        <f>HYPERLINK('[3]реквизиты'!$G$10)</f>
        <v>A. Sheyko</v>
      </c>
      <c r="G11" s="49" t="str">
        <f>HYPERLINK('[3]реквизиты'!$G$11)</f>
        <v>/BLR/</v>
      </c>
    </row>
    <row r="12" spans="1:7" ht="27" customHeight="1">
      <c r="A12" s="44"/>
      <c r="B12" s="44"/>
      <c r="C12" s="44"/>
      <c r="D12" s="46"/>
      <c r="E12" s="4"/>
      <c r="F12" s="8"/>
      <c r="G12" s="4"/>
    </row>
    <row r="13" spans="1:7" ht="13.5" customHeight="1">
      <c r="A13" s="47" t="str">
        <f>HYPERLINK('[1]реквизиты'!$A$12)</f>
        <v>Chief secretary</v>
      </c>
      <c r="C13" s="44"/>
      <c r="D13" s="48"/>
      <c r="E13" s="52"/>
      <c r="F13" s="51" t="str">
        <f>HYPERLINK('[1]реквизиты'!$G$12)</f>
        <v>R. Zakirov</v>
      </c>
      <c r="G13" s="49" t="str">
        <f>HYPERLINK('[1]реквизиты'!$G$13)</f>
        <v>/RUS/</v>
      </c>
    </row>
    <row r="14" ht="13.5" customHeight="1"/>
  </sheetData>
  <mergeCells count="21">
    <mergeCell ref="G6:G7"/>
    <mergeCell ref="A1:J1"/>
    <mergeCell ref="H6:H7"/>
    <mergeCell ref="A6:A7"/>
    <mergeCell ref="B6:B7"/>
    <mergeCell ref="C6:C7"/>
    <mergeCell ref="D6:D7"/>
    <mergeCell ref="A2:J2"/>
    <mergeCell ref="E3:G3"/>
    <mergeCell ref="E6:E7"/>
    <mergeCell ref="F6:F7"/>
    <mergeCell ref="I8:I9"/>
    <mergeCell ref="I6:I7"/>
    <mergeCell ref="A8:A9"/>
    <mergeCell ref="B8:B9"/>
    <mergeCell ref="C8:C9"/>
    <mergeCell ref="D8:D9"/>
    <mergeCell ref="E8:E9"/>
    <mergeCell ref="F8:F9"/>
    <mergeCell ref="G8:G9"/>
    <mergeCell ref="H8:H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F43"/>
  <sheetViews>
    <sheetView workbookViewId="0" topLeftCell="A17">
      <selection activeCell="C4" sqref="C4:E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17.25">
      <c r="A1" s="130" t="s">
        <v>11</v>
      </c>
      <c r="B1" s="130"/>
      <c r="C1" s="130"/>
      <c r="D1" s="130"/>
      <c r="E1" s="130"/>
      <c r="F1" s="130"/>
    </row>
    <row r="2" spans="1:6" ht="44.25" customHeight="1">
      <c r="A2" s="131" t="str">
        <f>HYPERLINK('[3]реквизиты'!$A$2)</f>
        <v>Stage of Sambo World  Cup in commemoration  of A.A. Kharlampiev on sport  for senior  women</v>
      </c>
      <c r="B2" s="131"/>
      <c r="C2" s="131"/>
      <c r="D2" s="131"/>
      <c r="E2" s="131"/>
      <c r="F2" s="131"/>
    </row>
    <row r="3" spans="1:6" ht="14.25" customHeight="1">
      <c r="A3" s="85" t="str">
        <f>HYPERLINK('[1]реквизиты'!$A$3)</f>
        <v>06 -08 June 2008   Moscow (Russia)</v>
      </c>
      <c r="B3" s="85"/>
      <c r="C3" s="85"/>
      <c r="D3" s="85"/>
      <c r="E3" s="85"/>
      <c r="F3" s="85"/>
    </row>
    <row r="4" spans="3:5" ht="21" customHeight="1" thickBot="1">
      <c r="C4" s="117" t="s">
        <v>45</v>
      </c>
      <c r="D4" s="117"/>
      <c r="E4" s="117"/>
    </row>
    <row r="5" spans="1:6" ht="12.75" customHeight="1">
      <c r="A5" s="89" t="s">
        <v>2</v>
      </c>
      <c r="B5" s="134" t="s">
        <v>3</v>
      </c>
      <c r="C5" s="89" t="s">
        <v>4</v>
      </c>
      <c r="D5" s="89" t="s">
        <v>5</v>
      </c>
      <c r="E5" s="89" t="s">
        <v>6</v>
      </c>
      <c r="F5" s="89" t="s">
        <v>7</v>
      </c>
    </row>
    <row r="6" spans="1:6" ht="12.75" customHeight="1" thickBot="1">
      <c r="A6" s="133" t="s">
        <v>2</v>
      </c>
      <c r="B6" s="135"/>
      <c r="C6" s="133" t="s">
        <v>4</v>
      </c>
      <c r="D6" s="133" t="s">
        <v>5</v>
      </c>
      <c r="E6" s="133" t="s">
        <v>6</v>
      </c>
      <c r="F6" s="133" t="s">
        <v>7</v>
      </c>
    </row>
    <row r="7" spans="1:6" ht="12.75" customHeight="1">
      <c r="A7" s="122">
        <v>1</v>
      </c>
      <c r="B7" s="124">
        <v>1</v>
      </c>
      <c r="C7" s="132" t="s">
        <v>47</v>
      </c>
      <c r="D7" s="90" t="s">
        <v>43</v>
      </c>
      <c r="E7" s="90" t="s">
        <v>40</v>
      </c>
      <c r="F7" s="122"/>
    </row>
    <row r="8" spans="1:6" ht="12.75" customHeight="1">
      <c r="A8" s="123"/>
      <c r="B8" s="125"/>
      <c r="C8" s="132"/>
      <c r="D8" s="90"/>
      <c r="E8" s="90"/>
      <c r="F8" s="123"/>
    </row>
    <row r="9" spans="1:6" ht="12.75" customHeight="1">
      <c r="A9" s="122">
        <v>2</v>
      </c>
      <c r="B9" s="124">
        <v>2</v>
      </c>
      <c r="C9" s="132" t="s">
        <v>51</v>
      </c>
      <c r="D9" s="90" t="s">
        <v>43</v>
      </c>
      <c r="E9" s="90" t="s">
        <v>27</v>
      </c>
      <c r="F9" s="122"/>
    </row>
    <row r="10" spans="1:6" ht="12.75" customHeight="1">
      <c r="A10" s="123"/>
      <c r="B10" s="125"/>
      <c r="C10" s="132"/>
      <c r="D10" s="90"/>
      <c r="E10" s="90"/>
      <c r="F10" s="123"/>
    </row>
    <row r="11" spans="1:6" ht="15" customHeight="1">
      <c r="A11" s="122">
        <v>3</v>
      </c>
      <c r="B11" s="124">
        <v>3</v>
      </c>
      <c r="C11" s="132" t="s">
        <v>42</v>
      </c>
      <c r="D11" s="90" t="s">
        <v>43</v>
      </c>
      <c r="E11" s="90" t="s">
        <v>44</v>
      </c>
      <c r="F11" s="122"/>
    </row>
    <row r="12" spans="1:6" ht="12.75" customHeight="1">
      <c r="A12" s="123"/>
      <c r="B12" s="125"/>
      <c r="C12" s="132"/>
      <c r="D12" s="90"/>
      <c r="E12" s="90"/>
      <c r="F12" s="123"/>
    </row>
    <row r="13" spans="1:6" ht="15" customHeight="1">
      <c r="A13" s="122">
        <v>4</v>
      </c>
      <c r="B13" s="124">
        <v>4</v>
      </c>
      <c r="C13" s="132" t="s">
        <v>25</v>
      </c>
      <c r="D13" s="90" t="s">
        <v>26</v>
      </c>
      <c r="E13" s="90" t="s">
        <v>27</v>
      </c>
      <c r="F13" s="122"/>
    </row>
    <row r="14" spans="1:6" ht="12.75" customHeight="1">
      <c r="A14" s="123"/>
      <c r="B14" s="125"/>
      <c r="C14" s="132"/>
      <c r="D14" s="90"/>
      <c r="E14" s="90"/>
      <c r="F14" s="123"/>
    </row>
    <row r="15" spans="1:6" ht="15" customHeight="1">
      <c r="A15" s="122">
        <v>5</v>
      </c>
      <c r="B15" s="124">
        <v>5</v>
      </c>
      <c r="C15" s="132" t="s">
        <v>32</v>
      </c>
      <c r="D15" s="90" t="s">
        <v>33</v>
      </c>
      <c r="E15" s="90" t="s">
        <v>27</v>
      </c>
      <c r="F15" s="122"/>
    </row>
    <row r="16" spans="1:6" ht="12.75" customHeight="1">
      <c r="A16" s="123"/>
      <c r="B16" s="125"/>
      <c r="C16" s="132" t="s">
        <v>34</v>
      </c>
      <c r="D16" s="90">
        <v>1973</v>
      </c>
      <c r="E16" s="90"/>
      <c r="F16" s="123"/>
    </row>
    <row r="17" spans="1:6" ht="15" customHeight="1">
      <c r="A17" s="122">
        <v>6</v>
      </c>
      <c r="B17" s="124">
        <v>6</v>
      </c>
      <c r="C17" s="132" t="s">
        <v>49</v>
      </c>
      <c r="D17" s="90" t="s">
        <v>48</v>
      </c>
      <c r="E17" s="90" t="s">
        <v>41</v>
      </c>
      <c r="F17" s="122"/>
    </row>
    <row r="18" spans="1:6" ht="12.75" customHeight="1">
      <c r="A18" s="123"/>
      <c r="B18" s="125"/>
      <c r="C18" s="132"/>
      <c r="D18" s="90"/>
      <c r="E18" s="90"/>
      <c r="F18" s="123"/>
    </row>
    <row r="19" spans="1:6" ht="15" customHeight="1">
      <c r="A19" s="122">
        <v>7</v>
      </c>
      <c r="B19" s="124">
        <v>7</v>
      </c>
      <c r="C19" s="86" t="s">
        <v>35</v>
      </c>
      <c r="D19" s="88" t="s">
        <v>36</v>
      </c>
      <c r="E19" s="110" t="s">
        <v>37</v>
      </c>
      <c r="F19" s="122"/>
    </row>
    <row r="20" spans="1:6" ht="12.75" customHeight="1">
      <c r="A20" s="123"/>
      <c r="B20" s="125"/>
      <c r="C20" s="87"/>
      <c r="D20" s="88"/>
      <c r="E20" s="110"/>
      <c r="F20" s="123"/>
    </row>
    <row r="21" spans="1:6" ht="15" customHeight="1">
      <c r="A21" s="122">
        <v>8</v>
      </c>
      <c r="B21" s="124">
        <v>8</v>
      </c>
      <c r="C21" s="132" t="s">
        <v>50</v>
      </c>
      <c r="D21" s="90" t="s">
        <v>43</v>
      </c>
      <c r="E21" s="90" t="s">
        <v>39</v>
      </c>
      <c r="F21" s="122"/>
    </row>
    <row r="22" spans="1:6" ht="12.75" customHeight="1">
      <c r="A22" s="123"/>
      <c r="B22" s="125"/>
      <c r="C22" s="132"/>
      <c r="D22" s="90"/>
      <c r="E22" s="90"/>
      <c r="F22" s="123"/>
    </row>
    <row r="23" spans="1:6" ht="15" customHeight="1">
      <c r="A23" s="122">
        <v>9</v>
      </c>
      <c r="B23" s="124">
        <v>9</v>
      </c>
      <c r="C23" s="132" t="s">
        <v>30</v>
      </c>
      <c r="D23" s="90" t="s">
        <v>31</v>
      </c>
      <c r="E23" s="90" t="s">
        <v>27</v>
      </c>
      <c r="F23" s="122"/>
    </row>
    <row r="24" spans="1:6" ht="15.75" customHeight="1">
      <c r="A24" s="123"/>
      <c r="B24" s="125"/>
      <c r="C24" s="132"/>
      <c r="D24" s="90"/>
      <c r="E24" s="90"/>
      <c r="F24" s="123"/>
    </row>
    <row r="25" spans="1:6" ht="15" customHeight="1">
      <c r="A25" s="122">
        <v>10</v>
      </c>
      <c r="B25" s="124">
        <v>10</v>
      </c>
      <c r="C25" s="132" t="s">
        <v>28</v>
      </c>
      <c r="D25" s="90" t="s">
        <v>29</v>
      </c>
      <c r="E25" s="90" t="s">
        <v>27</v>
      </c>
      <c r="F25" s="122"/>
    </row>
    <row r="26" spans="1:6" ht="12.75" customHeight="1">
      <c r="A26" s="123"/>
      <c r="B26" s="125"/>
      <c r="C26" s="132"/>
      <c r="D26" s="90"/>
      <c r="E26" s="90"/>
      <c r="F26" s="123"/>
    </row>
    <row r="27" spans="1:6" ht="15" customHeight="1">
      <c r="A27" s="122">
        <v>11</v>
      </c>
      <c r="B27" s="124">
        <v>11</v>
      </c>
      <c r="C27" s="132" t="s">
        <v>46</v>
      </c>
      <c r="D27" s="90" t="s">
        <v>38</v>
      </c>
      <c r="E27" s="90" t="s">
        <v>39</v>
      </c>
      <c r="F27" s="122"/>
    </row>
    <row r="28" spans="1:6" ht="12.75" customHeight="1">
      <c r="A28" s="123"/>
      <c r="B28" s="125"/>
      <c r="C28" s="132"/>
      <c r="D28" s="90"/>
      <c r="E28" s="90"/>
      <c r="F28" s="123"/>
    </row>
    <row r="29" spans="1:6" ht="15" customHeight="1">
      <c r="A29" s="122"/>
      <c r="B29" s="124"/>
      <c r="C29" s="132"/>
      <c r="D29" s="90"/>
      <c r="E29" s="90"/>
      <c r="F29" s="122"/>
    </row>
    <row r="30" spans="1:6" ht="12.75" customHeight="1">
      <c r="A30" s="123"/>
      <c r="B30" s="125"/>
      <c r="C30" s="132"/>
      <c r="D30" s="90"/>
      <c r="E30" s="90"/>
      <c r="F30" s="123"/>
    </row>
    <row r="31" spans="1:6" ht="15" customHeight="1">
      <c r="A31" s="122"/>
      <c r="B31" s="124"/>
      <c r="C31" s="132"/>
      <c r="D31" s="90"/>
      <c r="E31" s="90"/>
      <c r="F31" s="122"/>
    </row>
    <row r="32" spans="1:6" ht="15.75" customHeight="1">
      <c r="A32" s="123"/>
      <c r="B32" s="125"/>
      <c r="C32" s="132"/>
      <c r="D32" s="90"/>
      <c r="E32" s="90"/>
      <c r="F32" s="123"/>
    </row>
    <row r="33" spans="1:6" ht="12.75" customHeight="1">
      <c r="A33" s="122"/>
      <c r="B33" s="124"/>
      <c r="C33" s="126"/>
      <c r="D33" s="128"/>
      <c r="E33" s="122"/>
      <c r="F33" s="122"/>
    </row>
    <row r="34" spans="1:6" ht="12.75" customHeight="1">
      <c r="A34" s="123"/>
      <c r="B34" s="125"/>
      <c r="C34" s="127"/>
      <c r="D34" s="129"/>
      <c r="E34" s="123"/>
      <c r="F34" s="123"/>
    </row>
    <row r="35" spans="1:6" ht="12.75" customHeight="1">
      <c r="A35" s="122"/>
      <c r="B35" s="124"/>
      <c r="C35" s="126"/>
      <c r="D35" s="128"/>
      <c r="E35" s="122"/>
      <c r="F35" s="122"/>
    </row>
    <row r="36" spans="1:6" ht="12.75" customHeight="1">
      <c r="A36" s="123"/>
      <c r="B36" s="125"/>
      <c r="C36" s="127"/>
      <c r="D36" s="129"/>
      <c r="E36" s="123"/>
      <c r="F36" s="123"/>
    </row>
    <row r="37" spans="1:6" ht="12.75">
      <c r="A37" s="119"/>
      <c r="B37" s="120"/>
      <c r="C37" s="121"/>
      <c r="D37" s="119"/>
      <c r="E37" s="119"/>
      <c r="F37" s="119"/>
    </row>
    <row r="38" spans="1:6" ht="12.75">
      <c r="A38" s="119"/>
      <c r="B38" s="120"/>
      <c r="C38" s="121"/>
      <c r="D38" s="119"/>
      <c r="E38" s="119"/>
      <c r="F38" s="119"/>
    </row>
    <row r="39" spans="1:6" ht="12.75">
      <c r="A39" s="119"/>
      <c r="B39" s="120"/>
      <c r="C39" s="121"/>
      <c r="D39" s="119"/>
      <c r="E39" s="119"/>
      <c r="F39" s="119"/>
    </row>
    <row r="40" spans="1:6" ht="12.75">
      <c r="A40" s="119"/>
      <c r="B40" s="120"/>
      <c r="C40" s="121"/>
      <c r="D40" s="119"/>
      <c r="E40" s="119"/>
      <c r="F40" s="119"/>
    </row>
    <row r="41" spans="1:6" ht="12.75">
      <c r="A41" s="119"/>
      <c r="B41" s="120"/>
      <c r="C41" s="121"/>
      <c r="D41" s="119"/>
      <c r="E41" s="119"/>
      <c r="F41" s="119"/>
    </row>
    <row r="42" spans="1:6" ht="12.75">
      <c r="A42" s="119"/>
      <c r="B42" s="120"/>
      <c r="C42" s="121"/>
      <c r="D42" s="119"/>
      <c r="E42" s="119"/>
      <c r="F42" s="119"/>
    </row>
    <row r="43" spans="1:6" ht="13.5">
      <c r="A43" s="64"/>
      <c r="B43" s="65"/>
      <c r="C43" s="66"/>
      <c r="D43" s="64"/>
      <c r="E43" s="64"/>
      <c r="F43" s="64"/>
    </row>
  </sheetData>
  <mergeCells count="118">
    <mergeCell ref="A23:A24"/>
    <mergeCell ref="B23:B24"/>
    <mergeCell ref="A21:A22"/>
    <mergeCell ref="B21:B22"/>
    <mergeCell ref="E15:E16"/>
    <mergeCell ref="D13:D14"/>
    <mergeCell ref="A15:A16"/>
    <mergeCell ref="B15:B16"/>
    <mergeCell ref="C15:C16"/>
    <mergeCell ref="D15:D16"/>
    <mergeCell ref="E11:E12"/>
    <mergeCell ref="A11:A12"/>
    <mergeCell ref="B11:B12"/>
    <mergeCell ref="C11:C12"/>
    <mergeCell ref="D11:D12"/>
    <mergeCell ref="A29:A30"/>
    <mergeCell ref="B29:B30"/>
    <mergeCell ref="C29:C30"/>
    <mergeCell ref="D29:D30"/>
    <mergeCell ref="F15:F16"/>
    <mergeCell ref="F17:F18"/>
    <mergeCell ref="F11:F12"/>
    <mergeCell ref="E5:E6"/>
    <mergeCell ref="F5:F6"/>
    <mergeCell ref="F7:F8"/>
    <mergeCell ref="E9:E10"/>
    <mergeCell ref="F9:F10"/>
    <mergeCell ref="E7:E8"/>
    <mergeCell ref="E13:E14"/>
    <mergeCell ref="A7:A8"/>
    <mergeCell ref="B7:B8"/>
    <mergeCell ref="A5:A6"/>
    <mergeCell ref="B5:B6"/>
    <mergeCell ref="C5:C6"/>
    <mergeCell ref="D5:D6"/>
    <mergeCell ref="C7:C8"/>
    <mergeCell ref="D7:D8"/>
    <mergeCell ref="A9:A10"/>
    <mergeCell ref="B9:B10"/>
    <mergeCell ref="C9:C10"/>
    <mergeCell ref="D9:D10"/>
    <mergeCell ref="F13:F14"/>
    <mergeCell ref="A13:A14"/>
    <mergeCell ref="B13:B14"/>
    <mergeCell ref="C13:C14"/>
    <mergeCell ref="E17:E18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F19:F20"/>
    <mergeCell ref="C23:C24"/>
    <mergeCell ref="D23:D24"/>
    <mergeCell ref="E23:E24"/>
    <mergeCell ref="F21:F22"/>
    <mergeCell ref="F23:F24"/>
    <mergeCell ref="E21:E22"/>
    <mergeCell ref="C21:C22"/>
    <mergeCell ref="D21:D22"/>
    <mergeCell ref="A25:A26"/>
    <mergeCell ref="B25:B26"/>
    <mergeCell ref="C25:C26"/>
    <mergeCell ref="D25:D26"/>
    <mergeCell ref="A27:A28"/>
    <mergeCell ref="B27:B28"/>
    <mergeCell ref="C27:C28"/>
    <mergeCell ref="D27:D28"/>
    <mergeCell ref="E29:E30"/>
    <mergeCell ref="F29:F30"/>
    <mergeCell ref="E25:E26"/>
    <mergeCell ref="F25:F26"/>
    <mergeCell ref="E27:E28"/>
    <mergeCell ref="F27:F28"/>
    <mergeCell ref="A1:F1"/>
    <mergeCell ref="A2:F2"/>
    <mergeCell ref="A31:A32"/>
    <mergeCell ref="B31:B32"/>
    <mergeCell ref="C31:C32"/>
    <mergeCell ref="D31:D32"/>
    <mergeCell ref="E31:E32"/>
    <mergeCell ref="F31:F32"/>
    <mergeCell ref="C4:E4"/>
    <mergeCell ref="A3:F3"/>
    <mergeCell ref="A33:A34"/>
    <mergeCell ref="B33:B34"/>
    <mergeCell ref="C33:C34"/>
    <mergeCell ref="D33:D34"/>
    <mergeCell ref="E37:E38"/>
    <mergeCell ref="F37:F38"/>
    <mergeCell ref="A35:A36"/>
    <mergeCell ref="B35:B36"/>
    <mergeCell ref="C35:C36"/>
    <mergeCell ref="D35:D36"/>
    <mergeCell ref="E33:E34"/>
    <mergeCell ref="F33:F34"/>
    <mergeCell ref="E35:E36"/>
    <mergeCell ref="F35:F36"/>
    <mergeCell ref="E39:E40"/>
    <mergeCell ref="F39:F40"/>
    <mergeCell ref="A37:A38"/>
    <mergeCell ref="B37:B38"/>
    <mergeCell ref="A39:A40"/>
    <mergeCell ref="B39:B40"/>
    <mergeCell ref="C39:C40"/>
    <mergeCell ref="D39:D40"/>
    <mergeCell ref="C37:C38"/>
    <mergeCell ref="D37:D38"/>
    <mergeCell ref="E41:E42"/>
    <mergeCell ref="F41:F42"/>
    <mergeCell ref="A41:A42"/>
    <mergeCell ref="B41:B42"/>
    <mergeCell ref="C41:C42"/>
    <mergeCell ref="D41:D4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56"/>
  <sheetViews>
    <sheetView workbookViewId="0" topLeftCell="A1">
      <selection activeCell="H7" sqref="H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1" ht="33" customHeight="1">
      <c r="A1" s="113" t="s">
        <v>14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6" ht="42" customHeight="1">
      <c r="A2" s="139" t="str">
        <f>HYPERLINK('[3]реквизиты'!$A$2)</f>
        <v>Stage of Sambo World  Cup in commemoration  of A.A. Kharlampiev on sport  for senior  women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40"/>
      <c r="M2" s="40"/>
      <c r="N2" s="40"/>
      <c r="O2" s="40"/>
      <c r="P2" s="40"/>
    </row>
    <row r="3" spans="1:19" ht="17.25" customHeight="1">
      <c r="A3" s="138" t="str">
        <f>HYPERLINK('[1]реквизиты'!$A$3)</f>
        <v>06 -08 June 2008   Moscow (Russia)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41"/>
      <c r="M3" s="41"/>
      <c r="N3" s="41"/>
      <c r="O3" s="41"/>
      <c r="P3" s="41"/>
      <c r="S3" s="9"/>
    </row>
    <row r="4" spans="1:12" ht="20.25" customHeight="1">
      <c r="A4" s="164" t="str">
        <f>HYPERLINK('пр.взв.'!C4)</f>
        <v>Weight category  68 кg.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42"/>
    </row>
    <row r="5" spans="1:3" ht="15.75" thickBot="1">
      <c r="A5" s="168" t="s">
        <v>0</v>
      </c>
      <c r="B5" s="168"/>
      <c r="C5" s="5"/>
    </row>
    <row r="6" spans="1:13" ht="12.75" customHeight="1" thickBot="1">
      <c r="A6" s="146">
        <v>1</v>
      </c>
      <c r="B6" s="147" t="str">
        <f>VLOOKUP(A6,'пр.взв.'!B7:C30,2,FALSE)</f>
        <v>PUKITE Evija</v>
      </c>
      <c r="C6" s="159" t="str">
        <f>VLOOKUP(B6,'пр.взв.'!C7:D30,2,FALSE)</f>
        <v>1988 мс</v>
      </c>
      <c r="D6" s="159" t="str">
        <f>VLOOKUP(A6,'пр.взв.'!B7:E20,4,FALSE)</f>
        <v>LAT</v>
      </c>
      <c r="E6" s="12"/>
      <c r="F6" s="13"/>
      <c r="G6" s="13"/>
      <c r="H6" s="13"/>
      <c r="I6" s="13"/>
      <c r="J6" s="13"/>
      <c r="K6" s="13"/>
      <c r="L6" s="13"/>
      <c r="M6" s="14"/>
    </row>
    <row r="7" spans="1:13" ht="12.75" customHeight="1">
      <c r="A7" s="141"/>
      <c r="B7" s="148"/>
      <c r="C7" s="160"/>
      <c r="D7" s="160"/>
      <c r="E7" s="19"/>
      <c r="F7" s="15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41">
        <v>9</v>
      </c>
      <c r="B8" s="143" t="str">
        <f>VLOOKUP(A8,'пр.взв.'!B9:C32,2,FALSE)</f>
        <v>AVERUSHKINA Svetlana</v>
      </c>
      <c r="C8" s="136" t="str">
        <f>VLOOKUP(B8,'пр.взв.'!C9:D32,2,FALSE)</f>
        <v>1979 мсмк</v>
      </c>
      <c r="D8" s="136" t="str">
        <f>VLOOKUP(C8,'пр.взв.'!D9:E32,2,FALSE)</f>
        <v>RUS</v>
      </c>
      <c r="E8" s="16"/>
      <c r="F8" s="20"/>
      <c r="G8" s="15"/>
      <c r="H8" s="13"/>
      <c r="I8" s="13"/>
      <c r="J8" s="13"/>
      <c r="K8" s="13"/>
      <c r="L8" s="13"/>
      <c r="M8" s="14"/>
    </row>
    <row r="9" spans="1:13" ht="12.75" customHeight="1" thickBot="1">
      <c r="A9" s="142"/>
      <c r="B9" s="144"/>
      <c r="C9" s="137"/>
      <c r="D9" s="137"/>
      <c r="E9" s="17"/>
      <c r="F9" s="21"/>
      <c r="G9" s="19"/>
      <c r="H9" s="13"/>
      <c r="I9" s="13"/>
      <c r="J9" s="39"/>
      <c r="K9" s="39"/>
      <c r="L9" s="39"/>
      <c r="M9" s="14"/>
    </row>
    <row r="10" spans="1:13" ht="12.75" customHeight="1" thickBot="1">
      <c r="A10" s="146">
        <v>5</v>
      </c>
      <c r="B10" s="147" t="str">
        <f>VLOOKUP(A10,'пр.взв.'!B11:C34,2,FALSE)</f>
        <v>SEMENOVA Julia</v>
      </c>
      <c r="C10" s="159" t="str">
        <f>VLOOKUP(B10,'пр.взв.'!C11:D34,2,FALSE)</f>
        <v>1976 змс</v>
      </c>
      <c r="D10" s="169" t="str">
        <f>VLOOKUP(A10,'пр.взв.'!B11:E24,4,FALSE)</f>
        <v>RUS</v>
      </c>
      <c r="E10" s="12"/>
      <c r="F10" s="21"/>
      <c r="G10" s="16"/>
      <c r="H10" s="26"/>
      <c r="I10" s="13"/>
      <c r="J10" s="39"/>
      <c r="K10" s="39"/>
      <c r="L10" s="39"/>
      <c r="M10" s="14"/>
    </row>
    <row r="11" spans="1:13" ht="12.75" customHeight="1">
      <c r="A11" s="141"/>
      <c r="B11" s="148"/>
      <c r="C11" s="160"/>
      <c r="D11" s="136"/>
      <c r="E11" s="166" t="s">
        <v>52</v>
      </c>
      <c r="F11" s="24"/>
      <c r="G11" s="15"/>
      <c r="H11" s="25"/>
      <c r="I11" s="13"/>
      <c r="J11" s="13"/>
      <c r="K11" s="13"/>
      <c r="L11" s="13"/>
      <c r="M11" s="14"/>
    </row>
    <row r="12" spans="1:13" ht="12.75" customHeight="1" thickBot="1">
      <c r="A12" s="141">
        <v>13</v>
      </c>
      <c r="B12" s="155" t="e">
        <f>VLOOKUP(A12,'пр.взв.'!B7:C30,2,FALSE)</f>
        <v>#N/A</v>
      </c>
      <c r="C12" s="157" t="e">
        <f>VLOOKUP(B12,'пр.взв.'!C7:D30,2,FALSE)</f>
        <v>#N/A</v>
      </c>
      <c r="D12" s="157" t="e">
        <f>VLOOKUP(A12,'пр.взв.'!B7:E32,4,FALSE)</f>
        <v>#N/A</v>
      </c>
      <c r="E12" s="167"/>
      <c r="F12" s="15"/>
      <c r="G12" s="15"/>
      <c r="H12" s="25"/>
      <c r="I12" s="28"/>
      <c r="J12" s="29"/>
      <c r="K12" s="29"/>
      <c r="L12" s="13"/>
      <c r="M12" s="14"/>
    </row>
    <row r="13" spans="1:12" ht="12.75" customHeight="1" thickBot="1">
      <c r="A13" s="142"/>
      <c r="B13" s="150"/>
      <c r="C13" s="152"/>
      <c r="D13" s="152"/>
      <c r="E13" s="17"/>
      <c r="F13" s="145"/>
      <c r="G13" s="145"/>
      <c r="H13" s="25"/>
      <c r="I13" s="19"/>
      <c r="J13" s="13"/>
      <c r="K13" s="13"/>
      <c r="L13" s="13"/>
    </row>
    <row r="14" spans="1:12" ht="12.75" customHeight="1" thickBot="1">
      <c r="A14" s="146">
        <v>3</v>
      </c>
      <c r="B14" s="147" t="str">
        <f>VLOOKUP(A14,'пр.взв.'!B7:C30,2,FALSE)</f>
        <v>YURLEVICH Daria</v>
      </c>
      <c r="C14" s="159" t="str">
        <f>VLOOKUP(B14,'пр.взв.'!C7:D30,2,FALSE)</f>
        <v>1988 мс</v>
      </c>
      <c r="D14" s="159" t="str">
        <f>VLOOKUP(A14,'пр.взв.'!B7:E20,4,FALSE)</f>
        <v>BLR</v>
      </c>
      <c r="E14" s="12"/>
      <c r="F14" s="15"/>
      <c r="G14" s="15"/>
      <c r="H14" s="25"/>
      <c r="I14" s="16"/>
      <c r="J14" s="38"/>
      <c r="K14" s="26"/>
      <c r="L14" s="13"/>
    </row>
    <row r="15" spans="1:13" ht="12.75" customHeight="1">
      <c r="A15" s="141"/>
      <c r="B15" s="148"/>
      <c r="C15" s="160"/>
      <c r="D15" s="160"/>
      <c r="E15" s="166"/>
      <c r="F15" s="15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41">
        <v>11</v>
      </c>
      <c r="B16" s="143" t="str">
        <f>VLOOKUP(A16,'пр.взв.'!B13:C39,2,FALSE)</f>
        <v>SADVAKASSOVA Diana</v>
      </c>
      <c r="C16" s="136" t="str">
        <f>VLOOKUP(B16,'пр.взв.'!C13:D39,2,FALSE)</f>
        <v>1987 мс</v>
      </c>
      <c r="D16" s="136" t="str">
        <f>VLOOKUP(A16,'пр.взв.'!B7:E32,4,FALSE)</f>
        <v>KAZ</v>
      </c>
      <c r="E16" s="167"/>
      <c r="F16" s="20"/>
      <c r="G16" s="15"/>
      <c r="H16" s="25"/>
      <c r="I16" s="13"/>
      <c r="J16" s="13"/>
      <c r="K16" s="25"/>
      <c r="L16" s="13"/>
      <c r="M16" s="14"/>
    </row>
    <row r="17" spans="1:13" ht="12.75" customHeight="1" thickBot="1">
      <c r="A17" s="142"/>
      <c r="B17" s="144"/>
      <c r="C17" s="137"/>
      <c r="D17" s="137"/>
      <c r="E17" s="17"/>
      <c r="F17" s="21"/>
      <c r="G17" s="19"/>
      <c r="H17" s="27"/>
      <c r="I17" s="13"/>
      <c r="J17" s="13"/>
      <c r="K17" s="25"/>
      <c r="L17" s="13"/>
      <c r="M17" s="14"/>
    </row>
    <row r="18" spans="1:13" ht="12.75" customHeight="1" thickBot="1">
      <c r="A18" s="146">
        <v>7</v>
      </c>
      <c r="B18" s="147" t="str">
        <f>VLOOKUP(A18,'пр.взв.'!B15:C41,2,FALSE)</f>
        <v>SEMENYUK Marya</v>
      </c>
      <c r="C18" s="159" t="str">
        <f>VLOOKUP(B18,'пр.взв.'!C15:D41,2,FALSE)</f>
        <v>1984 змс</v>
      </c>
      <c r="D18" s="159" t="str">
        <f>VLOOKUP(A18,'пр.взв.'!B11:E24,4,FALSE)</f>
        <v>UKR</v>
      </c>
      <c r="E18" s="12"/>
      <c r="F18" s="22"/>
      <c r="G18" s="16"/>
      <c r="H18" s="10"/>
      <c r="I18" s="10"/>
      <c r="J18" s="10"/>
      <c r="K18" s="37"/>
      <c r="L18" s="10"/>
      <c r="M18" s="14"/>
    </row>
    <row r="19" spans="1:13" ht="12.75" customHeight="1">
      <c r="A19" s="141"/>
      <c r="B19" s="148"/>
      <c r="C19" s="160"/>
      <c r="D19" s="160"/>
      <c r="E19" s="166" t="s">
        <v>23</v>
      </c>
      <c r="F19" s="23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41">
        <v>15</v>
      </c>
      <c r="B20" s="155" t="e">
        <f>VLOOKUP(A20,'пр.взв.'!B15:C43,2,FALSE)</f>
        <v>#N/A</v>
      </c>
      <c r="C20" s="157" t="e">
        <f>VLOOKUP(B20,'пр.взв.'!C15:D43,2,FALSE)</f>
        <v>#N/A</v>
      </c>
      <c r="D20" s="157" t="e">
        <f>VLOOKUP(C20,'пр.взв.'!D15:E43,2,FALSE)</f>
        <v>#N/A</v>
      </c>
      <c r="E20" s="167"/>
      <c r="F20" s="17"/>
      <c r="G20" s="17"/>
      <c r="H20" s="18"/>
      <c r="I20" s="18"/>
      <c r="J20" s="13"/>
      <c r="K20" s="25"/>
      <c r="L20" s="18"/>
      <c r="M20" s="14"/>
    </row>
    <row r="21" spans="1:13" ht="12.75" customHeight="1" thickBot="1">
      <c r="A21" s="142"/>
      <c r="B21" s="150"/>
      <c r="C21" s="152"/>
      <c r="D21" s="152"/>
      <c r="E21" s="17"/>
      <c r="F21" s="12"/>
      <c r="G21" s="12"/>
      <c r="H21" s="18"/>
      <c r="I21" s="18"/>
      <c r="J21" s="13"/>
      <c r="K21" s="25"/>
      <c r="L21" s="18"/>
      <c r="M21" s="13"/>
    </row>
    <row r="22" spans="1:13" ht="15.75" thickBot="1">
      <c r="A22" s="36" t="s">
        <v>1</v>
      </c>
      <c r="B22" s="7"/>
      <c r="C22" s="67"/>
      <c r="D22" s="68"/>
      <c r="E22" s="4"/>
      <c r="F22" s="4"/>
      <c r="G22" s="4"/>
      <c r="J22" s="4"/>
      <c r="K22" s="19"/>
      <c r="M22" s="11"/>
    </row>
    <row r="23" spans="1:11" ht="12" customHeight="1" thickBot="1">
      <c r="A23" s="162">
        <v>2</v>
      </c>
      <c r="B23" s="147" t="str">
        <f>VLOOKUP(СТАРТОВЫЙ!A23,'пр.взв.'!B7:C30,2,FALSE)</f>
        <v>AKBULATOVA Selima</v>
      </c>
      <c r="C23" s="159" t="str">
        <f>VLOOKUP(СТАРТОВЫЙ!B23,'пр.взв.'!C7:D30,2,FALSE)</f>
        <v>1988 мс</v>
      </c>
      <c r="D23" s="159" t="str">
        <f>VLOOKUP(A23,'пр.взв.'!B7:E20,4,FALSE)</f>
        <v>RUS</v>
      </c>
      <c r="E23" s="12"/>
      <c r="F23" s="13"/>
      <c r="G23" s="13"/>
      <c r="H23" s="13"/>
      <c r="I23" s="13"/>
      <c r="J23" s="4"/>
      <c r="K23" s="16"/>
    </row>
    <row r="24" spans="1:11" ht="12" customHeight="1">
      <c r="A24" s="153"/>
      <c r="B24" s="148"/>
      <c r="C24" s="160"/>
      <c r="D24" s="160"/>
      <c r="E24" s="19"/>
      <c r="F24" s="15"/>
      <c r="G24" s="15"/>
      <c r="H24" s="13"/>
      <c r="I24" s="13"/>
      <c r="J24" s="4"/>
      <c r="K24" s="32"/>
    </row>
    <row r="25" spans="1:11" ht="12" customHeight="1" thickBot="1">
      <c r="A25" s="153">
        <v>10</v>
      </c>
      <c r="B25" s="143" t="str">
        <f>VLOOKUP(СТАРТОВЫЙ!A25,'пр.взв.'!B9:C32,2,FALSE)</f>
        <v>SEMENOVA Svetlana</v>
      </c>
      <c r="C25" s="136" t="str">
        <f>VLOOKUP(СТАРТОВЫЙ!B25,'пр.взв.'!C9:D32,2,FALSE)</f>
        <v>1980 мс</v>
      </c>
      <c r="D25" s="136" t="str">
        <f>VLOOKUP(СТАРТОВЫЙ!C25,'пр.взв.'!D9:E32,2,FALSE)</f>
        <v>RUS</v>
      </c>
      <c r="E25" s="16"/>
      <c r="F25" s="20"/>
      <c r="G25" s="15"/>
      <c r="H25" s="13"/>
      <c r="I25" s="13"/>
      <c r="J25" s="4"/>
      <c r="K25" s="32"/>
    </row>
    <row r="26" spans="1:11" ht="12" customHeight="1" thickBot="1">
      <c r="A26" s="154"/>
      <c r="B26" s="148"/>
      <c r="C26" s="160"/>
      <c r="D26" s="160"/>
      <c r="E26" s="17"/>
      <c r="F26" s="21"/>
      <c r="G26" s="19"/>
      <c r="H26" s="13"/>
      <c r="I26" s="13"/>
      <c r="J26" s="4"/>
      <c r="K26" s="32"/>
    </row>
    <row r="27" spans="1:11" ht="12" customHeight="1" thickBot="1">
      <c r="A27" s="163">
        <v>6</v>
      </c>
      <c r="B27" s="147" t="str">
        <f>VLOOKUP(СТАРТОВЫЙ!A27,'пр.взв.'!B11:C34,2,FALSE)</f>
        <v>DAVIDOVA Marianna</v>
      </c>
      <c r="C27" s="159" t="str">
        <f>VLOOKUP(СТАРТОВЫЙ!B27,'пр.взв.'!C11:D34,2,FALSE)</f>
        <v>1985 мс</v>
      </c>
      <c r="D27" s="159" t="str">
        <f>VLOOKUP(A27,'пр.взв.'!B11:E24,4,FALSE)</f>
        <v>MDA</v>
      </c>
      <c r="E27" s="12"/>
      <c r="F27" s="21"/>
      <c r="G27" s="16"/>
      <c r="H27" s="26"/>
      <c r="I27" s="13"/>
      <c r="J27" s="4"/>
      <c r="K27" s="32"/>
    </row>
    <row r="28" spans="1:11" ht="12" customHeight="1">
      <c r="A28" s="153"/>
      <c r="B28" s="148"/>
      <c r="C28" s="160"/>
      <c r="D28" s="160"/>
      <c r="E28" s="166" t="s">
        <v>53</v>
      </c>
      <c r="F28" s="24"/>
      <c r="G28" s="15"/>
      <c r="H28" s="25"/>
      <c r="I28" s="13"/>
      <c r="J28" s="4"/>
      <c r="K28" s="32"/>
    </row>
    <row r="29" spans="1:11" ht="12" customHeight="1" thickBot="1">
      <c r="A29" s="153">
        <v>14</v>
      </c>
      <c r="B29" s="155" t="e">
        <f>VLOOKUP(СТАРТОВЫЙ!A29,'пр.взв.'!B13:C36,2,FALSE)</f>
        <v>#N/A</v>
      </c>
      <c r="C29" s="157" t="e">
        <f>VLOOKUP(СТАРТОВЫЙ!B29,'пр.взв.'!C13:D36,2,FALSE)</f>
        <v>#N/A</v>
      </c>
      <c r="D29" s="157" t="e">
        <f>VLOOKUP(СТАРТОВЫЙ!C29,'пр.взв.'!D13:E36,2,FALSE)</f>
        <v>#N/A</v>
      </c>
      <c r="E29" s="167"/>
      <c r="F29" s="15"/>
      <c r="G29" s="15"/>
      <c r="H29" s="25"/>
      <c r="I29" s="28"/>
      <c r="J29" s="4"/>
      <c r="K29" s="32"/>
    </row>
    <row r="30" spans="1:11" ht="12" customHeight="1" thickBot="1">
      <c r="A30" s="161"/>
      <c r="B30" s="156"/>
      <c r="C30" s="158"/>
      <c r="D30" s="158"/>
      <c r="E30" s="17"/>
      <c r="F30" s="145"/>
      <c r="G30" s="145"/>
      <c r="H30" s="25"/>
      <c r="I30" s="19"/>
      <c r="J30" s="3"/>
      <c r="K30" s="31"/>
    </row>
    <row r="31" spans="1:9" ht="12" customHeight="1" thickBot="1">
      <c r="A31" s="162">
        <v>4</v>
      </c>
      <c r="B31" s="147" t="str">
        <f>VLOOKUP(A31,'пр.взв.'!B7:C30,2,FALSE)</f>
        <v>USOLTSEVA Olga</v>
      </c>
      <c r="C31" s="159" t="str">
        <f>VLOOKUP(B31,'пр.взв.'!C7:D30,2,FALSE)</f>
        <v>1984 мсмк</v>
      </c>
      <c r="D31" s="159" t="str">
        <f>VLOOKUP(A31,'пр.взв.'!B7:E20,4,FALSE)</f>
        <v>RUS</v>
      </c>
      <c r="E31" s="12"/>
      <c r="F31" s="15"/>
      <c r="G31" s="15"/>
      <c r="H31" s="25"/>
      <c r="I31" s="16"/>
    </row>
    <row r="32" spans="1:9" ht="12" customHeight="1">
      <c r="A32" s="153"/>
      <c r="B32" s="148"/>
      <c r="C32" s="160"/>
      <c r="D32" s="160"/>
      <c r="E32" s="166" t="s">
        <v>54</v>
      </c>
      <c r="F32" s="15"/>
      <c r="G32" s="15"/>
      <c r="H32" s="25"/>
      <c r="I32" s="13"/>
    </row>
    <row r="33" spans="1:9" ht="12" customHeight="1" thickBot="1">
      <c r="A33" s="153">
        <v>12</v>
      </c>
      <c r="B33" s="155" t="e">
        <f>VLOOKUP(СТАРТОВЫЙ!A33,'пр.взв.'!B13:C39,2,FALSE)</f>
        <v>#N/A</v>
      </c>
      <c r="C33" s="157" t="e">
        <f>VLOOKUP(СТАРТОВЫЙ!B33,'пр.взв.'!C13:D39,2,FALSE)</f>
        <v>#N/A</v>
      </c>
      <c r="D33" s="157" t="e">
        <f>VLOOKUP(СТАРТОВЫЙ!F30C33,'пр.взв.'!D13:E39,2,FALSE)</f>
        <v>#NAME?</v>
      </c>
      <c r="E33" s="167"/>
      <c r="F33" s="20"/>
      <c r="G33" s="15"/>
      <c r="H33" s="25"/>
      <c r="I33" s="13"/>
    </row>
    <row r="34" spans="1:9" ht="12" customHeight="1" thickBot="1">
      <c r="A34" s="154"/>
      <c r="B34" s="156"/>
      <c r="C34" s="158"/>
      <c r="D34" s="158"/>
      <c r="E34" s="17"/>
      <c r="F34" s="21"/>
      <c r="G34" s="19"/>
      <c r="H34" s="27"/>
      <c r="I34" s="13"/>
    </row>
    <row r="35" spans="1:9" ht="12" customHeight="1" thickBot="1">
      <c r="A35" s="162">
        <v>8</v>
      </c>
      <c r="B35" s="147" t="str">
        <f>VLOOKUP(СТАРТОВЫЙ!A35,'пр.взв.'!B15:C41,2,FALSE)</f>
        <v>KUDAKOVA Dinara</v>
      </c>
      <c r="C35" s="159" t="str">
        <f>VLOOKUP(СТАРТОВЫЙ!B35,'пр.взв.'!C15:D41,2,FALSE)</f>
        <v>1988 мс</v>
      </c>
      <c r="D35" s="159" t="str">
        <f>VLOOKUP(A35,'пр.взв.'!B11:E24,4,FALSE)</f>
        <v>KAZ</v>
      </c>
      <c r="E35" s="12"/>
      <c r="F35" s="22"/>
      <c r="G35" s="16"/>
      <c r="H35" s="10"/>
      <c r="I35" s="10"/>
    </row>
    <row r="36" spans="1:9" ht="12" customHeight="1">
      <c r="A36" s="153"/>
      <c r="B36" s="148"/>
      <c r="C36" s="160"/>
      <c r="D36" s="160"/>
      <c r="E36" s="166" t="s">
        <v>24</v>
      </c>
      <c r="F36" s="23"/>
      <c r="G36" s="17"/>
      <c r="H36" s="18"/>
      <c r="I36" s="18"/>
    </row>
    <row r="37" spans="1:9" ht="12" customHeight="1" thickBot="1">
      <c r="A37" s="153">
        <v>16</v>
      </c>
      <c r="B37" s="149" t="e">
        <f>VLOOKUP(СТАРТОВЫЙ!A37,'пр.взв.'!B15:C43,2,FALSE)</f>
        <v>#N/A</v>
      </c>
      <c r="C37" s="151" t="e">
        <f>VLOOKUP(СТАРТОВЫЙ!B37,'пр.взв.'!C15:D43,2,FALSE)</f>
        <v>#N/A</v>
      </c>
      <c r="D37" s="151" t="e">
        <f>VLOOKUP(СТАРТОВЫЙ!C37,'пр.взв.'!D15:E43,2,FALSE)</f>
        <v>#N/A</v>
      </c>
      <c r="E37" s="167"/>
      <c r="F37" s="17"/>
      <c r="G37" s="17"/>
      <c r="H37" s="18"/>
      <c r="I37" s="18"/>
    </row>
    <row r="38" spans="1:9" ht="12" customHeight="1" thickBot="1">
      <c r="A38" s="154"/>
      <c r="B38" s="150"/>
      <c r="C38" s="152"/>
      <c r="D38" s="152"/>
      <c r="E38" s="17"/>
      <c r="F38" s="12"/>
      <c r="G38" s="12"/>
      <c r="H38" s="18"/>
      <c r="I38" s="18"/>
    </row>
    <row r="39" ht="8.25" customHeight="1"/>
    <row r="40" spans="2:9" ht="12.75">
      <c r="B40" s="33"/>
      <c r="C40" s="34"/>
      <c r="D40" s="35"/>
      <c r="E40" s="35"/>
      <c r="F40" s="35"/>
      <c r="G40" s="35"/>
      <c r="H40" s="35"/>
      <c r="I40" s="35"/>
    </row>
    <row r="41" ht="12" customHeight="1">
      <c r="B41" s="2" t="s">
        <v>13</v>
      </c>
    </row>
    <row r="42" ht="12" customHeight="1">
      <c r="A42" s="2"/>
    </row>
    <row r="43" spans="1:2" ht="12" customHeight="1">
      <c r="A43" s="69">
        <v>0</v>
      </c>
      <c r="B43" s="69" t="e">
        <f>VLOOKUP(A43,'[2]пр.взв.'!B23:E38,2,FALSE)</f>
        <v>#N/A</v>
      </c>
    </row>
    <row r="44" spans="1:2" ht="12" customHeight="1">
      <c r="A44" s="69"/>
      <c r="B44" s="70"/>
    </row>
    <row r="45" spans="1:2" ht="12" customHeight="1">
      <c r="A45" s="69"/>
      <c r="B45" s="71"/>
    </row>
    <row r="46" spans="1:6" ht="12" customHeight="1">
      <c r="A46" s="69"/>
      <c r="B46" s="71"/>
      <c r="C46" s="6"/>
      <c r="D46" s="6"/>
      <c r="E46" s="4"/>
      <c r="F46" s="4"/>
    </row>
    <row r="47" spans="1:12" ht="12" customHeight="1">
      <c r="A47" s="69">
        <v>0</v>
      </c>
      <c r="B47" s="72" t="e">
        <f>VLOOKUP(A47,'[2]пр.взв.'!B23:E38,2,FALSE)</f>
        <v>#N/A</v>
      </c>
      <c r="C47" s="4"/>
      <c r="D47" s="4"/>
      <c r="E47" s="4"/>
      <c r="F47" s="4"/>
      <c r="L47" s="4"/>
    </row>
    <row r="48" spans="3:13" ht="12" customHeight="1">
      <c r="C48" s="4"/>
      <c r="D48" s="4"/>
      <c r="E48" s="4"/>
      <c r="F48" s="4"/>
      <c r="L48" s="4"/>
      <c r="M48" s="4"/>
    </row>
    <row r="49" spans="3:13" ht="12" customHeight="1">
      <c r="C49" s="4"/>
      <c r="D49" s="4"/>
      <c r="E49" s="4"/>
      <c r="F49" s="4"/>
      <c r="G49" s="4"/>
      <c r="I49" s="4"/>
      <c r="J49" s="4"/>
      <c r="K49" s="4"/>
      <c r="L49" s="4"/>
      <c r="M49" s="4"/>
    </row>
    <row r="50" spans="3:12" ht="12.75">
      <c r="C50" s="4"/>
      <c r="D50" s="4"/>
      <c r="E50" s="4"/>
      <c r="F50" s="4"/>
      <c r="G50" s="4"/>
      <c r="I50" s="4"/>
      <c r="J50" s="4"/>
      <c r="K50" s="4"/>
      <c r="L50" s="4"/>
    </row>
    <row r="51" spans="3:12" ht="12.75">
      <c r="C51" s="4"/>
      <c r="D51" s="4"/>
      <c r="K51" s="4"/>
      <c r="L51" s="4"/>
    </row>
    <row r="53" spans="2:11" ht="12.75">
      <c r="B53" s="43" t="str">
        <f>HYPERLINK('[1]реквизиты'!$A$10)</f>
        <v>Chief referee</v>
      </c>
      <c r="C53" s="44"/>
      <c r="D53" s="44"/>
      <c r="E53" s="44"/>
      <c r="F53" s="3"/>
      <c r="G53" s="3"/>
      <c r="H53" s="3"/>
      <c r="I53" s="63" t="str">
        <f>HYPERLINK('[3]реквизиты'!$G$10)</f>
        <v>A. Sheyko</v>
      </c>
      <c r="K53" s="49" t="str">
        <f>HYPERLINK('[3]реквизиты'!$G$11)</f>
        <v>/BLR/</v>
      </c>
    </row>
    <row r="54" spans="2:11" ht="12.75">
      <c r="B54" s="44"/>
      <c r="C54" s="44"/>
      <c r="D54" s="44"/>
      <c r="E54" s="46"/>
      <c r="F54" s="4"/>
      <c r="G54" s="4"/>
      <c r="H54" s="4"/>
      <c r="J54" s="4"/>
      <c r="K54" s="4"/>
    </row>
    <row r="55" spans="2:11" ht="12.75">
      <c r="B55" s="47" t="str">
        <f>HYPERLINK('[1]реквизиты'!$A$12)</f>
        <v>Chief secretary</v>
      </c>
      <c r="D55" s="44"/>
      <c r="E55" s="48"/>
      <c r="F55" s="52"/>
      <c r="G55" s="3"/>
      <c r="H55" s="3"/>
      <c r="I55" s="45" t="str">
        <f>HYPERLINK('[1]реквизиты'!$G$12)</f>
        <v>R. Zakirov</v>
      </c>
      <c r="J55" s="4"/>
      <c r="K55" s="49" t="str">
        <f>HYPERLINK('[1]реквизиты'!$G$13)</f>
        <v>/RUS/</v>
      </c>
    </row>
    <row r="56" spans="5:11" ht="12.75">
      <c r="E56" s="4"/>
      <c r="F56" s="4"/>
      <c r="G56" s="73"/>
      <c r="H56" s="73"/>
      <c r="J56" s="73"/>
      <c r="K56" s="73"/>
    </row>
  </sheetData>
  <mergeCells count="77">
    <mergeCell ref="E32:E33"/>
    <mergeCell ref="E15:E16"/>
    <mergeCell ref="E11:E12"/>
    <mergeCell ref="E19:E20"/>
    <mergeCell ref="E28:E29"/>
    <mergeCell ref="E36:E37"/>
    <mergeCell ref="A5:B5"/>
    <mergeCell ref="A8:A9"/>
    <mergeCell ref="B8:B9"/>
    <mergeCell ref="C8:C9"/>
    <mergeCell ref="D8:D9"/>
    <mergeCell ref="A10:A11"/>
    <mergeCell ref="B10:B11"/>
    <mergeCell ref="C10:C11"/>
    <mergeCell ref="D10:D11"/>
    <mergeCell ref="A4:K4"/>
    <mergeCell ref="A6:A7"/>
    <mergeCell ref="B6:B7"/>
    <mergeCell ref="C6:C7"/>
    <mergeCell ref="D6:D7"/>
    <mergeCell ref="C14:C15"/>
    <mergeCell ref="D14:D15"/>
    <mergeCell ref="A12:A13"/>
    <mergeCell ref="B12:B13"/>
    <mergeCell ref="C12:C13"/>
    <mergeCell ref="D12:D13"/>
    <mergeCell ref="A18:A19"/>
    <mergeCell ref="B18:B19"/>
    <mergeCell ref="C18:C19"/>
    <mergeCell ref="D18:D19"/>
    <mergeCell ref="A20:A21"/>
    <mergeCell ref="B20:B21"/>
    <mergeCell ref="C20:C21"/>
    <mergeCell ref="D20:D21"/>
    <mergeCell ref="A31:A32"/>
    <mergeCell ref="A33:A34"/>
    <mergeCell ref="A35:A36"/>
    <mergeCell ref="A23:A24"/>
    <mergeCell ref="A25:A26"/>
    <mergeCell ref="A27:A28"/>
    <mergeCell ref="B27:B28"/>
    <mergeCell ref="C27:C28"/>
    <mergeCell ref="D27:D28"/>
    <mergeCell ref="A29:A30"/>
    <mergeCell ref="D29:D30"/>
    <mergeCell ref="B29:B30"/>
    <mergeCell ref="C29:C30"/>
    <mergeCell ref="B23:B24"/>
    <mergeCell ref="C23:C24"/>
    <mergeCell ref="D23:D24"/>
    <mergeCell ref="B25:B26"/>
    <mergeCell ref="C25:C26"/>
    <mergeCell ref="D25:D26"/>
    <mergeCell ref="C35:C36"/>
    <mergeCell ref="D35:D36"/>
    <mergeCell ref="B31:B32"/>
    <mergeCell ref="C31:C32"/>
    <mergeCell ref="B37:B38"/>
    <mergeCell ref="C37:C38"/>
    <mergeCell ref="A37:A38"/>
    <mergeCell ref="F30:G30"/>
    <mergeCell ref="B33:B34"/>
    <mergeCell ref="C33:C34"/>
    <mergeCell ref="D33:D34"/>
    <mergeCell ref="D31:D32"/>
    <mergeCell ref="D37:D38"/>
    <mergeCell ref="B35:B36"/>
    <mergeCell ref="D16:D17"/>
    <mergeCell ref="A3:K3"/>
    <mergeCell ref="A1:K1"/>
    <mergeCell ref="A2:K2"/>
    <mergeCell ref="A16:A17"/>
    <mergeCell ref="B16:B17"/>
    <mergeCell ref="C16:C17"/>
    <mergeCell ref="F13:G13"/>
    <mergeCell ref="A14:A15"/>
    <mergeCell ref="B14:B1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T55"/>
  <sheetViews>
    <sheetView tabSelected="1" workbookViewId="0" topLeftCell="A36">
      <selection activeCell="O14" sqref="O14:O15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10" width="4.7109375" style="0" customWidth="1"/>
    <col min="11" max="11" width="2.28125" style="0" customWidth="1"/>
    <col min="12" max="12" width="4.28125" style="0" customWidth="1"/>
    <col min="13" max="13" width="3.8515625" style="0" customWidth="1"/>
    <col min="14" max="14" width="13.28125" style="0" customWidth="1"/>
    <col min="15" max="15" width="9.28125" style="0" customWidth="1"/>
    <col min="16" max="16" width="5.7109375" style="0" customWidth="1"/>
    <col min="17" max="18" width="4.7109375" style="0" customWidth="1"/>
    <col min="19" max="19" width="14.00390625" style="0" customWidth="1"/>
    <col min="20" max="20" width="7.7109375" style="0" customWidth="1"/>
    <col min="21" max="21" width="11.28125" style="0" customWidth="1"/>
    <col min="22" max="22" width="4.7109375" style="0" customWidth="1"/>
  </cols>
  <sheetData>
    <row r="1" spans="3:10" ht="51" customHeight="1" thickBot="1">
      <c r="C1" s="233" t="s">
        <v>12</v>
      </c>
      <c r="D1" s="233"/>
      <c r="E1" s="233"/>
      <c r="F1" s="233"/>
      <c r="G1" s="233"/>
      <c r="H1" s="233"/>
      <c r="I1" s="233"/>
      <c r="J1" s="233"/>
    </row>
    <row r="2" spans="2:19" ht="51" customHeight="1" thickBot="1">
      <c r="B2" s="81"/>
      <c r="C2" s="234" t="str">
        <f>HYPERLINK('[3]реквизиты'!$A$2)</f>
        <v>Stage of Sambo World  Cup in commemoration  of A.A. Kharlampiev on sport  for senior  women</v>
      </c>
      <c r="D2" s="235"/>
      <c r="E2" s="235"/>
      <c r="F2" s="235"/>
      <c r="G2" s="235"/>
      <c r="H2" s="235"/>
      <c r="I2" s="235"/>
      <c r="J2" s="236"/>
      <c r="K2" s="81"/>
      <c r="L2" s="81"/>
      <c r="M2" s="81"/>
      <c r="N2" s="81"/>
      <c r="P2" s="40"/>
      <c r="Q2" s="40"/>
      <c r="R2" s="40"/>
      <c r="S2" s="40"/>
    </row>
    <row r="3" spans="2:20" ht="25.5" customHeight="1" thickBot="1">
      <c r="B3" s="82"/>
      <c r="C3" s="116" t="str">
        <f>HYPERLINK('[1]реквизиты'!$A$3)</f>
        <v>06 -08 June 2008   Moscow (Russia)</v>
      </c>
      <c r="D3" s="116"/>
      <c r="E3" s="116"/>
      <c r="F3" s="116"/>
      <c r="G3" s="116"/>
      <c r="H3" s="116"/>
      <c r="I3" s="116"/>
      <c r="J3" s="116"/>
      <c r="K3" s="58"/>
      <c r="L3" s="82"/>
      <c r="M3" s="82"/>
      <c r="P3" s="41"/>
      <c r="Q3" s="41"/>
      <c r="R3" s="41"/>
      <c r="S3" s="41"/>
      <c r="T3" s="9"/>
    </row>
    <row r="4" spans="3:14" ht="20.25" customHeight="1" thickBot="1">
      <c r="C4" s="237" t="str">
        <f>HYPERLINK('пр.взв.'!C4)</f>
        <v>Weight category  68 кg.</v>
      </c>
      <c r="D4" s="238"/>
      <c r="E4" s="238"/>
      <c r="F4" s="238"/>
      <c r="G4" s="238"/>
      <c r="H4" s="238"/>
      <c r="I4" s="238"/>
      <c r="J4" s="239"/>
      <c r="K4" s="83"/>
      <c r="L4" s="83"/>
      <c r="N4" s="54"/>
    </row>
    <row r="5" spans="1:3" ht="18" customHeight="1" thickBot="1">
      <c r="A5" s="168" t="s">
        <v>0</v>
      </c>
      <c r="B5" s="168"/>
      <c r="C5" s="5"/>
    </row>
    <row r="6" spans="1:15" ht="12.75" customHeight="1" thickBot="1">
      <c r="A6" s="146">
        <v>1</v>
      </c>
      <c r="B6" s="147" t="str">
        <f>VLOOKUP(A6,'пр.взв.'!B7:C30,2,FALSE)</f>
        <v>PUKITE Evija</v>
      </c>
      <c r="C6" s="159" t="str">
        <f>VLOOKUP(B6,'пр.взв.'!C7:D30,2,FALSE)</f>
        <v>1988 мс</v>
      </c>
      <c r="D6" s="159" t="str">
        <f>VLOOKUP(A6,'пр.взв.'!B7:E20,4,FALSE)</f>
        <v>LAT</v>
      </c>
      <c r="E6" s="17"/>
      <c r="F6" s="15"/>
      <c r="G6" s="15"/>
      <c r="H6" s="15"/>
      <c r="I6" s="15"/>
      <c r="J6" s="15"/>
      <c r="K6" s="13"/>
      <c r="L6" s="221">
        <v>1</v>
      </c>
      <c r="M6" s="175">
        <v>4</v>
      </c>
      <c r="N6" s="227" t="str">
        <f>VLOOKUP(M6,'пр.взв.'!B7:E36,2,FALSE)</f>
        <v>USOLTSEVA Olga</v>
      </c>
      <c r="O6" s="187" t="str">
        <f>VLOOKUP(N6,'пр.взв.'!C7:F36,3,FALSE)</f>
        <v>RUS</v>
      </c>
    </row>
    <row r="7" spans="1:15" ht="12.75" customHeight="1">
      <c r="A7" s="141"/>
      <c r="B7" s="148"/>
      <c r="C7" s="160"/>
      <c r="D7" s="160"/>
      <c r="E7" s="91" t="s">
        <v>56</v>
      </c>
      <c r="F7" s="15"/>
      <c r="G7" s="15"/>
      <c r="H7" s="92"/>
      <c r="I7" s="93"/>
      <c r="J7" s="93"/>
      <c r="L7" s="222"/>
      <c r="M7" s="176"/>
      <c r="N7" s="228"/>
      <c r="O7" s="188"/>
    </row>
    <row r="8" spans="1:15" ht="12.75" customHeight="1" thickBot="1">
      <c r="A8" s="141">
        <v>9</v>
      </c>
      <c r="B8" s="143" t="str">
        <f>VLOOKUP(A8,'пр.взв.'!B9:C32,2,FALSE)</f>
        <v>AVERUSHKINA Svetlana</v>
      </c>
      <c r="C8" s="136" t="str">
        <f>VLOOKUP(B8,'пр.взв.'!C9:D32,2,FALSE)</f>
        <v>1979 мсмк</v>
      </c>
      <c r="D8" s="136" t="str">
        <f>VLOOKUP(C8,'пр.взв.'!D9:E32,2,FALSE)</f>
        <v>RUS</v>
      </c>
      <c r="E8" s="103" t="s">
        <v>55</v>
      </c>
      <c r="F8" s="20"/>
      <c r="G8" s="15"/>
      <c r="H8" s="15"/>
      <c r="I8" s="93"/>
      <c r="J8" s="93"/>
      <c r="L8" s="223">
        <v>2</v>
      </c>
      <c r="M8" s="177">
        <v>5</v>
      </c>
      <c r="N8" s="229" t="str">
        <f>VLOOKUP(M8,'пр.взв.'!B7:E36,2,FALSE)</f>
        <v>SEMENOVA Julia</v>
      </c>
      <c r="O8" s="189" t="str">
        <f>VLOOKUP(N8,'пр.взв.'!C7:F36,3,FALSE)</f>
        <v>RUS</v>
      </c>
    </row>
    <row r="9" spans="1:15" ht="12.75" customHeight="1" thickBot="1">
      <c r="A9" s="142"/>
      <c r="B9" s="144"/>
      <c r="C9" s="137"/>
      <c r="D9" s="137"/>
      <c r="E9" s="17"/>
      <c r="F9" s="21"/>
      <c r="G9" s="91" t="s">
        <v>52</v>
      </c>
      <c r="H9" s="15"/>
      <c r="I9" s="93"/>
      <c r="J9" s="93"/>
      <c r="L9" s="223"/>
      <c r="M9" s="178"/>
      <c r="N9" s="230"/>
      <c r="O9" s="190"/>
    </row>
    <row r="10" spans="1:15" ht="12.75" customHeight="1" thickBot="1">
      <c r="A10" s="146">
        <v>5</v>
      </c>
      <c r="B10" s="147" t="str">
        <f>VLOOKUP(A10,'пр.взв.'!B11:C34,2,FALSE)</f>
        <v>SEMENOVA Julia</v>
      </c>
      <c r="C10" s="159" t="str">
        <f>VLOOKUP(B10,'пр.взв.'!C11:D34,2,FALSE)</f>
        <v>1976 змс</v>
      </c>
      <c r="D10" s="169" t="str">
        <f>VLOOKUP(A10,'пр.взв.'!B11:E24,4,FALSE)</f>
        <v>RUS</v>
      </c>
      <c r="E10" s="17"/>
      <c r="F10" s="21"/>
      <c r="G10" s="84" t="s">
        <v>57</v>
      </c>
      <c r="H10" s="20"/>
      <c r="I10" s="15"/>
      <c r="J10" s="15"/>
      <c r="L10" s="224">
        <v>3</v>
      </c>
      <c r="M10" s="179">
        <v>10</v>
      </c>
      <c r="N10" s="231" t="str">
        <f>VLOOKUP(M10,'пр.взв.'!B7:E36,2,FALSE)</f>
        <v>SEMENOVA Svetlana</v>
      </c>
      <c r="O10" s="191" t="str">
        <f>VLOOKUP(N10,'пр.взв.'!C7:F36,3,FALSE)</f>
        <v>RUS</v>
      </c>
    </row>
    <row r="11" spans="1:15" ht="12.75" customHeight="1">
      <c r="A11" s="141"/>
      <c r="B11" s="148"/>
      <c r="C11" s="160"/>
      <c r="D11" s="136"/>
      <c r="E11" s="91" t="s">
        <v>52</v>
      </c>
      <c r="F11" s="24"/>
      <c r="G11" s="15"/>
      <c r="H11" s="21"/>
      <c r="I11" s="15"/>
      <c r="J11" s="15"/>
      <c r="K11" s="13"/>
      <c r="L11" s="224"/>
      <c r="M11" s="180"/>
      <c r="N11" s="232"/>
      <c r="O11" s="192"/>
    </row>
    <row r="12" spans="1:15" ht="12.75" customHeight="1" thickBot="1">
      <c r="A12" s="141">
        <v>13</v>
      </c>
      <c r="B12" s="155" t="e">
        <f>VLOOKUP(A12,'пр.взв.'!B7:C30,2,FALSE)</f>
        <v>#N/A</v>
      </c>
      <c r="C12" s="157" t="e">
        <f>VLOOKUP(B12,'пр.взв.'!C7:D30,2,FALSE)</f>
        <v>#N/A</v>
      </c>
      <c r="D12" s="157" t="e">
        <f>VLOOKUP(A12,'пр.взв.'!B7:E32,4,FALSE)</f>
        <v>#N/A</v>
      </c>
      <c r="E12" s="84"/>
      <c r="F12" s="15"/>
      <c r="G12" s="15"/>
      <c r="H12" s="21"/>
      <c r="I12" s="28"/>
      <c r="J12" s="29"/>
      <c r="K12" s="29"/>
      <c r="L12" s="219">
        <v>4</v>
      </c>
      <c r="M12" s="181">
        <v>3</v>
      </c>
      <c r="N12" s="225" t="str">
        <f>VLOOKUP(M12,'пр.взв.'!B7:E36,2,FALSE)</f>
        <v>YURLEVICH Daria</v>
      </c>
      <c r="O12" s="193" t="str">
        <f>VLOOKUP(N12,'пр.взв.'!C7:F36,3,FALSE)</f>
        <v>BLR</v>
      </c>
    </row>
    <row r="13" spans="1:15" ht="12.75" customHeight="1" thickBot="1">
      <c r="A13" s="142"/>
      <c r="B13" s="150"/>
      <c r="C13" s="152"/>
      <c r="D13" s="152"/>
      <c r="E13" s="17"/>
      <c r="F13" s="145"/>
      <c r="G13" s="145"/>
      <c r="H13" s="21"/>
      <c r="I13" s="91" t="s">
        <v>52</v>
      </c>
      <c r="J13" s="17"/>
      <c r="K13" s="13"/>
      <c r="L13" s="219"/>
      <c r="M13" s="160"/>
      <c r="N13" s="226"/>
      <c r="O13" s="194"/>
    </row>
    <row r="14" spans="1:15" ht="12.75" customHeight="1" thickBot="1">
      <c r="A14" s="146">
        <v>3</v>
      </c>
      <c r="B14" s="147" t="str">
        <f>VLOOKUP(A14,'пр.взв.'!B7:C30,2,FALSE)</f>
        <v>YURLEVICH Daria</v>
      </c>
      <c r="C14" s="159" t="str">
        <f>VLOOKUP(B14,'пр.взв.'!C7:D30,2,FALSE)</f>
        <v>1988 мс</v>
      </c>
      <c r="D14" s="159" t="str">
        <f>VLOOKUP(A14,'пр.взв.'!B7:E20,4,FALSE)</f>
        <v>BLR</v>
      </c>
      <c r="E14" s="17"/>
      <c r="F14" s="15"/>
      <c r="G14" s="15"/>
      <c r="H14" s="21"/>
      <c r="I14" s="84" t="s">
        <v>55</v>
      </c>
      <c r="J14" s="56"/>
      <c r="K14" s="13"/>
      <c r="L14" s="219" t="s">
        <v>59</v>
      </c>
      <c r="M14" s="181">
        <v>1</v>
      </c>
      <c r="N14" s="225" t="str">
        <f>VLOOKUP(M14,'пр.взв.'!B7:E36,2,FALSE)</f>
        <v>PUKITE Evija</v>
      </c>
      <c r="O14" s="193" t="str">
        <f>VLOOKUP(N14,'пр.взв.'!C7:F36,3,FALSE)</f>
        <v>LAT</v>
      </c>
    </row>
    <row r="15" spans="1:15" ht="12.75" customHeight="1">
      <c r="A15" s="141"/>
      <c r="B15" s="148"/>
      <c r="C15" s="160"/>
      <c r="D15" s="160"/>
      <c r="E15" s="91" t="s">
        <v>58</v>
      </c>
      <c r="F15" s="15"/>
      <c r="G15" s="15"/>
      <c r="H15" s="21"/>
      <c r="I15" s="15"/>
      <c r="J15" s="21"/>
      <c r="K15" s="13"/>
      <c r="L15" s="219"/>
      <c r="M15" s="160"/>
      <c r="N15" s="226"/>
      <c r="O15" s="194"/>
    </row>
    <row r="16" spans="1:15" ht="12.75" customHeight="1" thickBot="1">
      <c r="A16" s="141">
        <v>11</v>
      </c>
      <c r="B16" s="143" t="str">
        <f>VLOOKUP(A16,'пр.взв.'!B13:C39,2,FALSE)</f>
        <v>SADVAKASSOVA Diana</v>
      </c>
      <c r="C16" s="136" t="str">
        <f>VLOOKUP(B16,'пр.взв.'!C13:D39,2,FALSE)</f>
        <v>1987 мс</v>
      </c>
      <c r="D16" s="136" t="str">
        <f>VLOOKUP(A16,'пр.взв.'!B7:E32,4,FALSE)</f>
        <v>KAZ</v>
      </c>
      <c r="E16" s="84" t="s">
        <v>57</v>
      </c>
      <c r="F16" s="20"/>
      <c r="G16" s="15"/>
      <c r="H16" s="21"/>
      <c r="I16" s="15"/>
      <c r="J16" s="21"/>
      <c r="K16" s="13"/>
      <c r="L16" s="219" t="s">
        <v>59</v>
      </c>
      <c r="M16" s="181">
        <v>7</v>
      </c>
      <c r="N16" s="182" t="str">
        <f>VLOOKUP(M16,'пр.взв.'!B7:E36,2,FALSE)</f>
        <v>SEMENYUK Marya</v>
      </c>
      <c r="O16" s="184" t="str">
        <f>VLOOKUP(N16,'пр.взв.'!C7:F36,3,FALSE)</f>
        <v>UKR</v>
      </c>
    </row>
    <row r="17" spans="1:15" ht="12.75" customHeight="1" thickBot="1">
      <c r="A17" s="142"/>
      <c r="B17" s="144"/>
      <c r="C17" s="137"/>
      <c r="D17" s="137"/>
      <c r="E17" s="17"/>
      <c r="F17" s="21"/>
      <c r="G17" s="91" t="s">
        <v>58</v>
      </c>
      <c r="H17" s="24"/>
      <c r="I17" s="15"/>
      <c r="J17" s="21"/>
      <c r="K17" s="13"/>
      <c r="L17" s="219"/>
      <c r="M17" s="160"/>
      <c r="N17" s="183"/>
      <c r="O17" s="185"/>
    </row>
    <row r="18" spans="1:15" ht="12.75" customHeight="1" thickBot="1">
      <c r="A18" s="146">
        <v>7</v>
      </c>
      <c r="B18" s="147" t="str">
        <f>VLOOKUP(A18,'пр.взв.'!B15:C41,2,FALSE)</f>
        <v>SEMENYUK Marya</v>
      </c>
      <c r="C18" s="159" t="str">
        <f>VLOOKUP(B18,'пр.взв.'!C15:D41,2,FALSE)</f>
        <v>1984 змс</v>
      </c>
      <c r="D18" s="159" t="str">
        <f>VLOOKUP(A18,'пр.взв.'!B11:E24,4,FALSE)</f>
        <v>UKR</v>
      </c>
      <c r="E18" s="17"/>
      <c r="F18" s="22"/>
      <c r="G18" s="84" t="s">
        <v>55</v>
      </c>
      <c r="H18" s="95"/>
      <c r="I18" s="95"/>
      <c r="J18" s="96"/>
      <c r="K18" s="10"/>
      <c r="L18" s="219" t="s">
        <v>59</v>
      </c>
      <c r="M18" s="181">
        <v>6</v>
      </c>
      <c r="N18" s="182" t="str">
        <f>VLOOKUP(M18,'пр.взв.'!B7:E36,2,FALSE)</f>
        <v>DAVIDOVA Marianna</v>
      </c>
      <c r="O18" s="184" t="str">
        <f>VLOOKUP(N18,'пр.взв.'!C7:F36,3,FALSE)</f>
        <v>MDA</v>
      </c>
    </row>
    <row r="19" spans="1:15" ht="12.75" customHeight="1">
      <c r="A19" s="141"/>
      <c r="B19" s="148"/>
      <c r="C19" s="160"/>
      <c r="D19" s="160"/>
      <c r="E19" s="91" t="s">
        <v>23</v>
      </c>
      <c r="F19" s="23"/>
      <c r="G19" s="17"/>
      <c r="H19" s="97"/>
      <c r="I19" s="97"/>
      <c r="J19" s="21"/>
      <c r="K19" s="18"/>
      <c r="L19" s="219"/>
      <c r="M19" s="160"/>
      <c r="N19" s="183"/>
      <c r="O19" s="185"/>
    </row>
    <row r="20" spans="1:15" ht="12.75" customHeight="1" thickBot="1">
      <c r="A20" s="141">
        <v>15</v>
      </c>
      <c r="B20" s="155" t="e">
        <f>VLOOKUP(A20,'пр.взв.'!B15:C43,2,FALSE)</f>
        <v>#N/A</v>
      </c>
      <c r="C20" s="157" t="e">
        <f>VLOOKUP(B20,'пр.взв.'!C15:D43,2,FALSE)</f>
        <v>#N/A</v>
      </c>
      <c r="D20" s="157" t="e">
        <f>VLOOKUP(C20,'пр.взв.'!D15:E43,4,FALSE)</f>
        <v>#N/A</v>
      </c>
      <c r="E20" s="84"/>
      <c r="F20" s="17"/>
      <c r="G20" s="17"/>
      <c r="H20" s="97"/>
      <c r="I20" s="97"/>
      <c r="J20" s="21"/>
      <c r="K20" s="18"/>
      <c r="L20" s="219" t="s">
        <v>59</v>
      </c>
      <c r="M20" s="181">
        <v>8</v>
      </c>
      <c r="N20" s="182" t="str">
        <f>VLOOKUP(M20,'пр.взв.'!B7:E36,2,FALSE)</f>
        <v>KUDAKOVA Dinara</v>
      </c>
      <c r="O20" s="184" t="str">
        <f>VLOOKUP(N20,'пр.взв.'!C7:F36,3,FALSE)</f>
        <v>KAZ</v>
      </c>
    </row>
    <row r="21" spans="1:15" ht="12.75" customHeight="1" thickBot="1">
      <c r="A21" s="142"/>
      <c r="B21" s="150"/>
      <c r="C21" s="152"/>
      <c r="D21" s="152"/>
      <c r="E21" s="17"/>
      <c r="F21" s="17"/>
      <c r="G21" s="17"/>
      <c r="H21" s="97"/>
      <c r="I21" s="97"/>
      <c r="J21" s="21"/>
      <c r="K21" s="18"/>
      <c r="L21" s="219"/>
      <c r="M21" s="160"/>
      <c r="N21" s="183"/>
      <c r="O21" s="185"/>
    </row>
    <row r="22" spans="1:15" ht="12.75" customHeight="1">
      <c r="A22" s="1"/>
      <c r="B22" s="1"/>
      <c r="C22" s="7"/>
      <c r="D22" s="4"/>
      <c r="E22" s="98"/>
      <c r="F22" s="98"/>
      <c r="G22" s="214" t="s">
        <v>10</v>
      </c>
      <c r="H22" s="214"/>
      <c r="I22" s="215"/>
      <c r="J22" s="91" t="s">
        <v>54</v>
      </c>
      <c r="L22" s="220" t="s">
        <v>60</v>
      </c>
      <c r="M22" s="181">
        <v>9</v>
      </c>
      <c r="N22" s="182" t="str">
        <f>VLOOKUP(M22,'пр.взв.'!B7:E36,2,FALSE)</f>
        <v>AVERUSHKINA Svetlana</v>
      </c>
      <c r="O22" s="184" t="str">
        <f>VLOOKUP(N22,'пр.взв.'!C7:F36,3,FALSE)</f>
        <v>RUS</v>
      </c>
    </row>
    <row r="23" spans="5:15" ht="13.5" customHeight="1" thickBot="1">
      <c r="E23" s="99"/>
      <c r="F23" s="99"/>
      <c r="G23" s="214"/>
      <c r="H23" s="214"/>
      <c r="I23" s="215"/>
      <c r="J23" s="84" t="s">
        <v>57</v>
      </c>
      <c r="K23" s="53"/>
      <c r="L23" s="220"/>
      <c r="M23" s="160"/>
      <c r="N23" s="183"/>
      <c r="O23" s="185"/>
    </row>
    <row r="24" spans="1:15" ht="12" customHeight="1" thickBot="1">
      <c r="A24" s="146">
        <v>2</v>
      </c>
      <c r="B24" s="200" t="str">
        <f>VLOOKUP(A24,'пр.взв.'!B7:E28,2,FALSE)</f>
        <v>AKBULATOVA Selima</v>
      </c>
      <c r="C24" s="200" t="str">
        <f>VLOOKUP(B24,'пр.взв.'!C7:F28,2,FALSE)</f>
        <v>1988 мс</v>
      </c>
      <c r="D24" s="159" t="s">
        <v>27</v>
      </c>
      <c r="E24" s="17"/>
      <c r="F24" s="15"/>
      <c r="G24" s="15"/>
      <c r="H24" s="15"/>
      <c r="I24" s="15"/>
      <c r="J24" s="100"/>
      <c r="L24" s="195" t="s">
        <v>60</v>
      </c>
      <c r="M24" s="181">
        <v>11</v>
      </c>
      <c r="N24" s="182" t="str">
        <f>VLOOKUP(M24,'пр.взв.'!B7:E36,2,FALSE)</f>
        <v>SADVAKASSOVA Diana</v>
      </c>
      <c r="O24" s="184" t="str">
        <f>VLOOKUP(N24,'пр.взв.'!C7:F36,3,FALSE)</f>
        <v>KAZ</v>
      </c>
    </row>
    <row r="25" spans="1:15" ht="12" customHeight="1">
      <c r="A25" s="141"/>
      <c r="B25" s="201"/>
      <c r="C25" s="201"/>
      <c r="D25" s="160"/>
      <c r="E25" s="104" t="s">
        <v>61</v>
      </c>
      <c r="F25" s="15"/>
      <c r="G25" s="15"/>
      <c r="H25" s="92"/>
      <c r="I25" s="93"/>
      <c r="J25" s="101"/>
      <c r="L25" s="195"/>
      <c r="M25" s="160"/>
      <c r="N25" s="183"/>
      <c r="O25" s="185"/>
    </row>
    <row r="26" spans="1:15" ht="12" customHeight="1" thickBot="1">
      <c r="A26" s="141">
        <v>10</v>
      </c>
      <c r="B26" s="208" t="str">
        <f>VLOOKUP(A26,'пр.взв.'!B9:E30,2,FALSE)</f>
        <v>SEMENOVA Svetlana</v>
      </c>
      <c r="C26" s="210" t="str">
        <f>VLOOKUP(B26,'пр.взв.'!C9:F30,2,FALSE)</f>
        <v>1980 мс</v>
      </c>
      <c r="D26" s="216" t="str">
        <f>VLOOKUP(C26,'пр.взв.'!D9:G30,2,FALSE)</f>
        <v>RUS</v>
      </c>
      <c r="E26" s="105" t="s">
        <v>62</v>
      </c>
      <c r="F26" s="20"/>
      <c r="G26" s="15"/>
      <c r="H26" s="15"/>
      <c r="I26" s="93"/>
      <c r="J26" s="101"/>
      <c r="L26" s="195" t="s">
        <v>60</v>
      </c>
      <c r="M26" s="181">
        <v>2</v>
      </c>
      <c r="N26" s="182" t="str">
        <f>VLOOKUP(M26,'пр.взв.'!B7:E36,2,FALSE)</f>
        <v>AKBULATOVA Selima</v>
      </c>
      <c r="O26" s="184" t="str">
        <f>VLOOKUP(N26,'пр.взв.'!C7:F36,3,FALSE)</f>
        <v>RUS</v>
      </c>
    </row>
    <row r="27" spans="1:15" ht="12" customHeight="1" thickBot="1">
      <c r="A27" s="142"/>
      <c r="B27" s="209"/>
      <c r="C27" s="144"/>
      <c r="D27" s="217"/>
      <c r="E27" s="17"/>
      <c r="F27" s="21"/>
      <c r="G27" s="91" t="s">
        <v>61</v>
      </c>
      <c r="H27" s="15"/>
      <c r="I27" s="93"/>
      <c r="J27" s="101"/>
      <c r="L27" s="196"/>
      <c r="M27" s="137"/>
      <c r="N27" s="197"/>
      <c r="O27" s="186"/>
    </row>
    <row r="28" spans="1:10" ht="12" customHeight="1" thickBot="1">
      <c r="A28" s="163">
        <v>6</v>
      </c>
      <c r="B28" s="213" t="str">
        <f>VLOOKUP(A28,'пр.взв.'!B11:E32,2,FALSE)</f>
        <v>DAVIDOVA Marianna</v>
      </c>
      <c r="C28" s="143" t="str">
        <f>VLOOKUP(B28,'пр.взв.'!C11:F32,2,FALSE)</f>
        <v>1985 мс</v>
      </c>
      <c r="D28" s="218" t="str">
        <f>VLOOKUP(A28,'пр.взв.'!B12:E25,4,FALSE)</f>
        <v>MDA</v>
      </c>
      <c r="E28" s="17"/>
      <c r="F28" s="21"/>
      <c r="G28" s="84" t="s">
        <v>55</v>
      </c>
      <c r="H28" s="20"/>
      <c r="I28" s="15"/>
      <c r="J28" s="21"/>
    </row>
    <row r="29" spans="1:11" ht="12" customHeight="1">
      <c r="A29" s="153"/>
      <c r="B29" s="201"/>
      <c r="C29" s="148"/>
      <c r="D29" s="203"/>
      <c r="E29" s="91" t="s">
        <v>53</v>
      </c>
      <c r="F29" s="24"/>
      <c r="G29" s="15"/>
      <c r="H29" s="21"/>
      <c r="I29" s="15"/>
      <c r="J29" s="21"/>
      <c r="K29" s="13"/>
    </row>
    <row r="30" spans="1:11" ht="12" customHeight="1" thickBot="1">
      <c r="A30" s="153">
        <v>14</v>
      </c>
      <c r="B30" s="204" t="e">
        <f>VLOOKUP(A30,'пр.взв.'!B7:E36,2,FALSE)</f>
        <v>#N/A</v>
      </c>
      <c r="C30" s="157" t="e">
        <f>VLOOKUP(B30,'пр.взв.'!C7:F36,2,FALSE)</f>
        <v>#N/A</v>
      </c>
      <c r="D30" s="206" t="e">
        <f>VLOOKUP(C30,'пр.взв.'!D7:G36,4,FALSE)</f>
        <v>#N/A</v>
      </c>
      <c r="E30" s="84"/>
      <c r="F30" s="15"/>
      <c r="G30" s="15"/>
      <c r="H30" s="21"/>
      <c r="I30" s="28"/>
      <c r="J30" s="55"/>
      <c r="K30" s="29"/>
    </row>
    <row r="31" spans="1:11" ht="12" customHeight="1" thickBot="1">
      <c r="A31" s="161"/>
      <c r="B31" s="205"/>
      <c r="C31" s="158"/>
      <c r="D31" s="207"/>
      <c r="E31" s="17"/>
      <c r="F31" s="145"/>
      <c r="G31" s="145"/>
      <c r="H31" s="21"/>
      <c r="I31" s="91" t="s">
        <v>54</v>
      </c>
      <c r="J31" s="102"/>
      <c r="K31" s="13"/>
    </row>
    <row r="32" spans="1:11" ht="12" customHeight="1" thickBot="1">
      <c r="A32" s="162">
        <v>4</v>
      </c>
      <c r="B32" s="200" t="str">
        <f>VLOOKUP(A32,'пр.взв.'!B8:C31,2,FALSE)</f>
        <v>USOLTSEVA Olga</v>
      </c>
      <c r="C32" s="159" t="str">
        <f>VLOOKUP(B32,'пр.взв.'!C8:D31,2,FALSE)</f>
        <v>1984 мсмк</v>
      </c>
      <c r="D32" s="202" t="str">
        <f>VLOOKUP(A32,'пр.взв.'!B8:E21,4,FALSE)</f>
        <v>RUS</v>
      </c>
      <c r="E32" s="17"/>
      <c r="F32" s="15"/>
      <c r="G32" s="15"/>
      <c r="H32" s="21"/>
      <c r="I32" s="84" t="s">
        <v>55</v>
      </c>
      <c r="J32" s="17"/>
      <c r="K32" s="13"/>
    </row>
    <row r="33" spans="1:11" ht="12" customHeight="1">
      <c r="A33" s="153"/>
      <c r="B33" s="201"/>
      <c r="C33" s="160"/>
      <c r="D33" s="203"/>
      <c r="E33" s="91" t="s">
        <v>54</v>
      </c>
      <c r="F33" s="15"/>
      <c r="G33" s="15"/>
      <c r="H33" s="21"/>
      <c r="I33" s="15"/>
      <c r="J33" s="15"/>
      <c r="K33" s="13"/>
    </row>
    <row r="34" spans="1:11" ht="12" customHeight="1" thickBot="1">
      <c r="A34" s="153">
        <v>12</v>
      </c>
      <c r="B34" s="204" t="e">
        <f>VLOOKUP(A34,'пр.взв.'!B7:E36,2,FALSE)</f>
        <v>#N/A</v>
      </c>
      <c r="C34" s="157" t="e">
        <f>VLOOKUP(B34,'пр.взв.'!C7:F36,2,FALSE)</f>
        <v>#N/A</v>
      </c>
      <c r="D34" s="206" t="e">
        <f>VLOOKUP(C34,'пр.взв.'!D7:G36,4,FALSE)</f>
        <v>#N/A</v>
      </c>
      <c r="E34" s="94"/>
      <c r="F34" s="20"/>
      <c r="G34" s="15"/>
      <c r="H34" s="21"/>
      <c r="I34" s="15"/>
      <c r="J34" s="15"/>
      <c r="K34" s="13"/>
    </row>
    <row r="35" spans="1:11" ht="12" customHeight="1" thickBot="1">
      <c r="A35" s="154"/>
      <c r="B35" s="205"/>
      <c r="C35" s="158"/>
      <c r="D35" s="207"/>
      <c r="E35" s="17"/>
      <c r="F35" s="21"/>
      <c r="G35" s="91" t="s">
        <v>54</v>
      </c>
      <c r="H35" s="24"/>
      <c r="I35" s="15"/>
      <c r="J35" s="15"/>
      <c r="K35" s="13"/>
    </row>
    <row r="36" spans="1:11" ht="12" customHeight="1" thickBot="1">
      <c r="A36" s="162">
        <v>8</v>
      </c>
      <c r="B36" s="200" t="str">
        <f>VLOOKUP(A36,'пр.взв.'!B19:E40,2,FALSE)</f>
        <v>KUDAKOVA Dinara</v>
      </c>
      <c r="C36" s="147" t="str">
        <f>VLOOKUP(B36,'пр.взв.'!C19:F40,2,FALSE)</f>
        <v>1988 мс</v>
      </c>
      <c r="D36" s="202" t="str">
        <f>VLOOKUP(A36,'пр.взв.'!B12:E25,4,FALSE)</f>
        <v>KAZ</v>
      </c>
      <c r="E36" s="17"/>
      <c r="F36" s="22"/>
      <c r="G36" s="84" t="s">
        <v>57</v>
      </c>
      <c r="H36" s="95"/>
      <c r="I36" s="95"/>
      <c r="J36" s="95"/>
      <c r="K36" s="10"/>
    </row>
    <row r="37" spans="1:11" ht="12" customHeight="1">
      <c r="A37" s="153"/>
      <c r="B37" s="201"/>
      <c r="C37" s="148"/>
      <c r="D37" s="203"/>
      <c r="E37" s="91" t="s">
        <v>24</v>
      </c>
      <c r="F37" s="23"/>
      <c r="G37" s="17"/>
      <c r="H37" s="97"/>
      <c r="I37" s="97"/>
      <c r="J37" s="15"/>
      <c r="K37" s="18"/>
    </row>
    <row r="38" spans="1:11" ht="12" customHeight="1" thickBot="1">
      <c r="A38" s="153">
        <v>16</v>
      </c>
      <c r="B38" s="211" t="e">
        <f>VLOOKUP(СТАРТОВЫЙ!A38,'пр.взв.'!B16:C44,2,FALSE)</f>
        <v>#N/A</v>
      </c>
      <c r="C38" s="151" t="e">
        <f>VLOOKUP(СТАРТОВЫЙ!B38,'пр.взв.'!C16:D44,2,FALSE)</f>
        <v>#N/A</v>
      </c>
      <c r="D38" s="198" t="e">
        <f>VLOOKUP(СТАРТОВЫЙ!C38,'пр.взв.'!D16:E44,2,FALSE)</f>
        <v>#N/A</v>
      </c>
      <c r="E38" s="84"/>
      <c r="F38" s="17"/>
      <c r="G38" s="17"/>
      <c r="H38" s="97"/>
      <c r="I38" s="97"/>
      <c r="J38" s="15"/>
      <c r="K38" s="18"/>
    </row>
    <row r="39" spans="1:11" ht="12" customHeight="1" thickBot="1">
      <c r="A39" s="154"/>
      <c r="B39" s="212"/>
      <c r="C39" s="152"/>
      <c r="D39" s="199"/>
      <c r="E39" s="17"/>
      <c r="F39" s="17"/>
      <c r="G39" s="17"/>
      <c r="H39" s="97"/>
      <c r="I39" s="97"/>
      <c r="J39" s="15"/>
      <c r="K39" s="18"/>
    </row>
    <row r="42" spans="1:8" ht="12.75">
      <c r="A42" s="59"/>
      <c r="B42" s="59" t="s">
        <v>13</v>
      </c>
      <c r="C42" s="60"/>
      <c r="D42" s="60"/>
      <c r="E42" s="60"/>
      <c r="F42" s="59"/>
      <c r="G42" s="59"/>
      <c r="H42" s="59"/>
    </row>
    <row r="43" spans="6:11" ht="13.5" thickBot="1">
      <c r="F43" s="4"/>
      <c r="G43" s="4"/>
      <c r="H43" s="4"/>
      <c r="I43" s="4"/>
      <c r="J43" s="4"/>
      <c r="K43" s="4"/>
    </row>
    <row r="44" spans="1:11" ht="12.75">
      <c r="A44" s="170">
        <v>3</v>
      </c>
      <c r="F44" s="172"/>
      <c r="G44" s="4"/>
      <c r="H44" s="4"/>
      <c r="I44" s="4"/>
      <c r="J44" s="4"/>
      <c r="K44" s="4"/>
    </row>
    <row r="45" spans="1:11" ht="13.5" thickBot="1">
      <c r="A45" s="171"/>
      <c r="B45" s="30"/>
      <c r="F45" s="172"/>
      <c r="G45" s="4"/>
      <c r="H45" s="4"/>
      <c r="I45" s="4"/>
      <c r="J45" s="4"/>
      <c r="K45" s="4"/>
    </row>
    <row r="46" spans="2:11" ht="15">
      <c r="B46" s="32"/>
      <c r="C46" s="61">
        <v>10</v>
      </c>
      <c r="F46" s="4"/>
      <c r="G46" s="4"/>
      <c r="H46" s="4"/>
      <c r="I46" s="4"/>
      <c r="J46" s="173"/>
      <c r="K46" s="173"/>
    </row>
    <row r="47" spans="2:11" ht="14.25" thickBot="1">
      <c r="B47" s="32"/>
      <c r="C47" s="62" t="s">
        <v>55</v>
      </c>
      <c r="F47" s="4"/>
      <c r="G47" s="4"/>
      <c r="H47" s="4"/>
      <c r="I47" s="4"/>
      <c r="J47" s="174"/>
      <c r="K47" s="174"/>
    </row>
    <row r="48" spans="1:11" ht="12.75">
      <c r="A48" s="170">
        <v>10</v>
      </c>
      <c r="B48" s="31"/>
      <c r="F48" s="172"/>
      <c r="G48" s="4"/>
      <c r="H48" s="4"/>
      <c r="I48" s="4"/>
      <c r="J48" s="4"/>
      <c r="K48" s="4"/>
    </row>
    <row r="49" spans="1:11" ht="13.5" thickBot="1">
      <c r="A49" s="171"/>
      <c r="F49" s="172"/>
      <c r="G49" s="4"/>
      <c r="H49" s="4"/>
      <c r="I49" s="4"/>
      <c r="J49" s="4"/>
      <c r="K49" s="4"/>
    </row>
    <row r="50" spans="6:11" ht="12.75">
      <c r="F50" s="4"/>
      <c r="G50" s="4"/>
      <c r="H50" s="4"/>
      <c r="I50" s="4"/>
      <c r="J50" s="4"/>
      <c r="K50" s="4"/>
    </row>
    <row r="53" spans="1:9" ht="12.75">
      <c r="A53" s="43" t="str">
        <f>HYPERLINK('[1]реквизиты'!$A$10)</f>
        <v>Chief referee</v>
      </c>
      <c r="B53" s="44"/>
      <c r="C53" s="44"/>
      <c r="D53" s="44"/>
      <c r="E53" s="3"/>
      <c r="F53" s="63" t="str">
        <f>HYPERLINK('[3]реквизиты'!$G$10)</f>
        <v>A. Sheyko</v>
      </c>
      <c r="I53" s="49" t="str">
        <f>HYPERLINK('[3]реквизиты'!$G$11)</f>
        <v>/BLR/</v>
      </c>
    </row>
    <row r="54" spans="1:7" ht="12.75">
      <c r="A54" s="44"/>
      <c r="B54" s="44"/>
      <c r="C54" s="44"/>
      <c r="D54" s="46"/>
      <c r="E54" s="4"/>
      <c r="F54" s="8"/>
      <c r="G54" s="4"/>
    </row>
    <row r="55" spans="1:9" ht="12.75">
      <c r="A55" s="47" t="str">
        <f>HYPERLINK('[1]реквизиты'!$A$12)</f>
        <v>Chief secretary</v>
      </c>
      <c r="C55" s="44"/>
      <c r="D55" s="48"/>
      <c r="E55" s="52"/>
      <c r="F55" s="63" t="str">
        <f>HYPERLINK('[1]реквизиты'!$G$12)</f>
        <v>R. Zakirov</v>
      </c>
      <c r="I55" s="49" t="str">
        <f>HYPERLINK('[1]реквизиты'!$G$13)</f>
        <v>/RUS/</v>
      </c>
    </row>
  </sheetData>
  <mergeCells count="122">
    <mergeCell ref="C1:J1"/>
    <mergeCell ref="C2:J2"/>
    <mergeCell ref="C3:J3"/>
    <mergeCell ref="C4:J4"/>
    <mergeCell ref="N6:N7"/>
    <mergeCell ref="N8:N9"/>
    <mergeCell ref="N10:N11"/>
    <mergeCell ref="N12:N13"/>
    <mergeCell ref="N18:N19"/>
    <mergeCell ref="N16:N17"/>
    <mergeCell ref="D10:D11"/>
    <mergeCell ref="D12:D13"/>
    <mergeCell ref="D14:D15"/>
    <mergeCell ref="D16:D17"/>
    <mergeCell ref="L10:L11"/>
    <mergeCell ref="L12:L13"/>
    <mergeCell ref="N14:N15"/>
    <mergeCell ref="A12:A13"/>
    <mergeCell ref="B12:B13"/>
    <mergeCell ref="C12:C13"/>
    <mergeCell ref="L18:L19"/>
    <mergeCell ref="A16:A17"/>
    <mergeCell ref="B16:B17"/>
    <mergeCell ref="A14:A15"/>
    <mergeCell ref="B14:B15"/>
    <mergeCell ref="A18:A19"/>
    <mergeCell ref="A8:A9"/>
    <mergeCell ref="B8:B9"/>
    <mergeCell ref="C8:C9"/>
    <mergeCell ref="A10:A11"/>
    <mergeCell ref="B10:B11"/>
    <mergeCell ref="C10:C11"/>
    <mergeCell ref="D30:D31"/>
    <mergeCell ref="A20:A21"/>
    <mergeCell ref="B20:B21"/>
    <mergeCell ref="C20:C21"/>
    <mergeCell ref="A24:A25"/>
    <mergeCell ref="A26:A27"/>
    <mergeCell ref="A28:A29"/>
    <mergeCell ref="A30:A31"/>
    <mergeCell ref="D20:D21"/>
    <mergeCell ref="L6:L7"/>
    <mergeCell ref="D6:D7"/>
    <mergeCell ref="B18:B19"/>
    <mergeCell ref="C18:C19"/>
    <mergeCell ref="F13:G13"/>
    <mergeCell ref="C16:C17"/>
    <mergeCell ref="C14:C15"/>
    <mergeCell ref="D8:D9"/>
    <mergeCell ref="L8:L9"/>
    <mergeCell ref="D18:D19"/>
    <mergeCell ref="A5:B5"/>
    <mergeCell ref="B6:B7"/>
    <mergeCell ref="C6:C7"/>
    <mergeCell ref="A6:A7"/>
    <mergeCell ref="L20:L21"/>
    <mergeCell ref="L14:L15"/>
    <mergeCell ref="L16:L17"/>
    <mergeCell ref="L22:L23"/>
    <mergeCell ref="G22:I23"/>
    <mergeCell ref="A32:A33"/>
    <mergeCell ref="A34:A35"/>
    <mergeCell ref="D24:D25"/>
    <mergeCell ref="D26:D27"/>
    <mergeCell ref="D28:D29"/>
    <mergeCell ref="B30:B31"/>
    <mergeCell ref="C30:C31"/>
    <mergeCell ref="C28:C29"/>
    <mergeCell ref="F31:G31"/>
    <mergeCell ref="A36:A37"/>
    <mergeCell ref="A38:A39"/>
    <mergeCell ref="B24:B25"/>
    <mergeCell ref="C24:C25"/>
    <mergeCell ref="B26:B27"/>
    <mergeCell ref="C26:C27"/>
    <mergeCell ref="B38:B39"/>
    <mergeCell ref="C38:C39"/>
    <mergeCell ref="B28:B29"/>
    <mergeCell ref="D38:D39"/>
    <mergeCell ref="B32:B33"/>
    <mergeCell ref="C32:C33"/>
    <mergeCell ref="D32:D33"/>
    <mergeCell ref="B34:B35"/>
    <mergeCell ref="C34:C35"/>
    <mergeCell ref="D34:D35"/>
    <mergeCell ref="B36:B37"/>
    <mergeCell ref="C36:C37"/>
    <mergeCell ref="D36:D37"/>
    <mergeCell ref="L26:L27"/>
    <mergeCell ref="N26:N27"/>
    <mergeCell ref="M24:M25"/>
    <mergeCell ref="M26:M27"/>
    <mergeCell ref="L24:L25"/>
    <mergeCell ref="N24:N25"/>
    <mergeCell ref="O24:O25"/>
    <mergeCell ref="O26:O27"/>
    <mergeCell ref="N20:N21"/>
    <mergeCell ref="O6:O7"/>
    <mergeCell ref="O8:O9"/>
    <mergeCell ref="O10:O11"/>
    <mergeCell ref="O12:O13"/>
    <mergeCell ref="O14:O15"/>
    <mergeCell ref="O16:O17"/>
    <mergeCell ref="O18:O19"/>
    <mergeCell ref="M20:M21"/>
    <mergeCell ref="N22:N23"/>
    <mergeCell ref="O20:O21"/>
    <mergeCell ref="O22:O23"/>
    <mergeCell ref="J46:K46"/>
    <mergeCell ref="J47:K47"/>
    <mergeCell ref="M6:M7"/>
    <mergeCell ref="M8:M9"/>
    <mergeCell ref="M10:M11"/>
    <mergeCell ref="M12:M13"/>
    <mergeCell ref="M16:M17"/>
    <mergeCell ref="M18:M19"/>
    <mergeCell ref="M14:M15"/>
    <mergeCell ref="M22:M23"/>
    <mergeCell ref="A48:A49"/>
    <mergeCell ref="F48:F49"/>
    <mergeCell ref="A44:A45"/>
    <mergeCell ref="F44:F45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Натали</cp:lastModifiedBy>
  <cp:lastPrinted>2008-06-08T08:08:28Z</cp:lastPrinted>
  <dcterms:created xsi:type="dcterms:W3CDTF">1996-10-08T23:32:33Z</dcterms:created>
  <dcterms:modified xsi:type="dcterms:W3CDTF">2008-06-08T13:26:39Z</dcterms:modified>
  <cp:category/>
  <cp:version/>
  <cp:contentType/>
  <cp:contentStatus/>
</cp:coreProperties>
</file>