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540" windowWidth="12432" windowHeight="7320" activeTab="3"/>
  </bookViews>
  <sheets>
    <sheet name="пр.взв." sheetId="1" r:id="rId1"/>
    <sheet name="полуфинал" sheetId="2" r:id="rId2"/>
    <sheet name="Стартовый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<sst xmlns="http://schemas.openxmlformats.org/spreadsheetml/2006/main" count="226" uniqueCount="119">
  <si>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</si>
  <si>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</si>
  <si>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</si>
  <si>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</si>
  <si>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</si>
  <si>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</si>
  <si>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</si>
  <si>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</si>
  <si>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</si>
  <si>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</si>
  <si>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</si>
  <si>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</si>
  <si>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</si>
  <si>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</si>
  <si>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</si>
  <si>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</si>
  <si>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</si>
  <si>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</si>
  <si>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</si>
  <si>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</si>
  <si>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</si>
  <si>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</si>
  <si>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</si>
  <si>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</si>
  <si>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</si>
  <si>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</si>
  <si>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</si>
  <si>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</si>
  <si>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</si>
  <si>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</si>
  <si>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</si>
  <si>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</si>
  <si>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</si>
  <si>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</si>
  <si>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</si>
  <si>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</si>
  <si>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</si>
  <si>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</si>
  <si>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</si>
  <si>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</si>
  <si>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кр</t>
  </si>
  <si>
    <t>син</t>
  </si>
  <si>
    <t>Finalif in ale</t>
  </si>
  <si>
    <t>PROTOKOL                                                                               of competition</t>
  </si>
  <si>
    <t>PROTOKOL of the weighing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</si>
  <si>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</si>
  <si>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</si>
  <si>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</si>
  <si>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</si>
  <si>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</si>
  <si>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</si>
  <si>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</si>
  <si>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</si>
  <si>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</si>
  <si>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</si>
  <si>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Djichev Tomaz</t>
  </si>
  <si>
    <t>1984  МС</t>
  </si>
  <si>
    <t>RUS</t>
  </si>
  <si>
    <t>BRUS Oeksandr</t>
  </si>
  <si>
    <t>1986 МС</t>
  </si>
  <si>
    <t>UKR</t>
  </si>
  <si>
    <t>SHIBANOV Sergej</t>
  </si>
  <si>
    <t>1981 МСМК</t>
  </si>
  <si>
    <t>OPARIN Roman</t>
  </si>
  <si>
    <t>1989 МС</t>
  </si>
  <si>
    <t>ShABUROV Aleksandr</t>
  </si>
  <si>
    <t>FOMIN Artem</t>
  </si>
  <si>
    <t xml:space="preserve">1986  МС </t>
  </si>
  <si>
    <t>KARIMOV Erlan</t>
  </si>
  <si>
    <t>1988 КМС</t>
  </si>
  <si>
    <t>KAZ</t>
  </si>
  <si>
    <t>1986</t>
  </si>
  <si>
    <t>MDA</t>
  </si>
  <si>
    <t>POPOV Stepan</t>
  </si>
  <si>
    <t>1984 МС</t>
  </si>
  <si>
    <t>BLR</t>
  </si>
  <si>
    <t>GONCEARENKO Aleksey</t>
  </si>
  <si>
    <t>ROM</t>
  </si>
  <si>
    <t>SHAROV Alexsandr</t>
  </si>
  <si>
    <t>1979 МСМК</t>
  </si>
  <si>
    <t>PEREPELJuK Andrej</t>
  </si>
  <si>
    <t>1985 МС</t>
  </si>
  <si>
    <t>USTJuHIN Aleksandr</t>
  </si>
  <si>
    <t>1983 МС</t>
  </si>
  <si>
    <t>ZOLOTUHIN Aleksandr</t>
  </si>
  <si>
    <t>MARChENKO Ivan</t>
  </si>
  <si>
    <t>SAMOJLOV Nikolaj</t>
  </si>
  <si>
    <t>GONChAROV Dmitrij</t>
  </si>
  <si>
    <t>MIKOSKI  Djorjje</t>
  </si>
  <si>
    <t>SRB</t>
  </si>
  <si>
    <t xml:space="preserve">GABDESHEV Aibek </t>
  </si>
  <si>
    <t>1984 мсмк</t>
  </si>
  <si>
    <t>KARAMYAN Armen</t>
  </si>
  <si>
    <t>TKM</t>
  </si>
  <si>
    <t>KHEIRI Behnam</t>
  </si>
  <si>
    <t>IRN</t>
  </si>
  <si>
    <t>DANIELYAN Ashot</t>
  </si>
  <si>
    <t>ARM</t>
  </si>
  <si>
    <t>JU  GEONHOI</t>
  </si>
  <si>
    <t>COR</t>
  </si>
  <si>
    <t>DILBAG Singh</t>
  </si>
  <si>
    <t>IND</t>
  </si>
  <si>
    <t>SULAYMONOV Sulaymomon</t>
  </si>
  <si>
    <t>1988 МС</t>
  </si>
  <si>
    <t>TJK</t>
  </si>
  <si>
    <t xml:space="preserve">ROSSA  Florian </t>
  </si>
  <si>
    <t>GER</t>
  </si>
  <si>
    <t>Weight category 74 кg.</t>
  </si>
  <si>
    <t>BABIYChUK Dmitro</t>
  </si>
  <si>
    <t>4:0</t>
  </si>
  <si>
    <t>3:1</t>
  </si>
  <si>
    <t>3:0</t>
  </si>
  <si>
    <t>2:0</t>
  </si>
  <si>
    <t>460</t>
  </si>
  <si>
    <t>361</t>
  </si>
  <si>
    <t>OSLOBANU Sergey</t>
  </si>
  <si>
    <t>5-8</t>
  </si>
  <si>
    <t>9-16</t>
  </si>
  <si>
    <t>17-27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</si>
</sst>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8"/>
      <name val="Arial Narrow"/>
      <family val="2"/>
    </font>
    <font>
      <sz val="14"/>
      <name val="Century Gothic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7"/>
      <name val="Arial"/>
      <family val="2"/>
    </font>
    <font>
      <sz val="7"/>
      <name val="Arial"/>
      <family val="0"/>
    </font>
    <font>
      <sz val="6"/>
      <name val="Arial"/>
      <family val="0"/>
    </font>
    <font>
      <b/>
      <sz val="9"/>
      <name val="Arial Narrow"/>
      <family val="2"/>
    </font>
    <font>
      <sz val="9"/>
      <name val="Arial"/>
      <family val="0"/>
    </font>
    <font>
      <sz val="8"/>
      <name val="Arial Narrow"/>
      <family val="2"/>
    </font>
    <font>
      <sz val="7.5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16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19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 wrapText="1"/>
    </xf>
    <xf numFmtId="0" fontId="1" fillId="0" borderId="15" xfId="0" applyFont="1" applyBorder="1" applyAlignment="1">
      <alignment vertical="justify" wrapText="1"/>
    </xf>
    <xf numFmtId="0" fontId="2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20" fillId="0" borderId="0" xfId="15" applyNumberFormat="1" applyFont="1" applyFill="1" applyBorder="1" applyAlignment="1">
      <alignment vertical="center" wrapText="1"/>
    </xf>
    <xf numFmtId="0" fontId="27" fillId="0" borderId="18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29" fillId="0" borderId="21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21" fillId="0" borderId="0" xfId="15" applyNumberFormat="1" applyFont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15" xfId="15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center" vertical="center" wrapText="1"/>
    </xf>
    <xf numFmtId="178" fontId="18" fillId="2" borderId="25" xfId="16" applyFont="1" applyFill="1" applyBorder="1" applyAlignment="1">
      <alignment horizontal="center" vertical="center" wrapText="1"/>
    </xf>
    <xf numFmtId="178" fontId="18" fillId="2" borderId="26" xfId="16" applyFont="1" applyFill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15" applyFont="1" applyFill="1" applyBorder="1" applyAlignment="1">
      <alignment horizontal="left" vertical="center" wrapText="1"/>
    </xf>
    <xf numFmtId="0" fontId="6" fillId="0" borderId="17" xfId="15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0" xfId="15" applyFont="1" applyBorder="1" applyAlignment="1">
      <alignment horizontal="center" vertical="center" wrapText="1"/>
    </xf>
    <xf numFmtId="178" fontId="18" fillId="3" borderId="25" xfId="16" applyFont="1" applyFill="1" applyBorder="1" applyAlignment="1">
      <alignment horizontal="center" vertical="center" wrapText="1"/>
    </xf>
    <xf numFmtId="178" fontId="18" fillId="3" borderId="26" xfId="16" applyFont="1" applyFill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8" fillId="2" borderId="29" xfId="16" applyFont="1" applyFill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178" fontId="11" fillId="0" borderId="28" xfId="16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26" fillId="0" borderId="25" xfId="15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5" xfId="15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5" xfId="15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29" xfId="15" applyFont="1" applyBorder="1" applyAlignment="1">
      <alignment horizontal="left" vertical="center" wrapText="1"/>
    </xf>
    <xf numFmtId="0" fontId="6" fillId="0" borderId="29" xfId="15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6" fillId="0" borderId="34" xfId="15" applyFont="1" applyBorder="1" applyAlignment="1">
      <alignment horizontal="left" vertical="center" wrapText="1"/>
    </xf>
    <xf numFmtId="0" fontId="6" fillId="0" borderId="21" xfId="15" applyFont="1" applyBorder="1" applyAlignment="1">
      <alignment horizontal="left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20" xfId="15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5" fillId="0" borderId="0" xfId="15" applyNumberFormat="1" applyFont="1" applyBorder="1" applyAlignment="1">
      <alignment horizontal="center"/>
    </xf>
    <xf numFmtId="0" fontId="0" fillId="0" borderId="0" xfId="15" applyFont="1" applyAlignment="1">
      <alignment horizontal="left"/>
    </xf>
    <xf numFmtId="0" fontId="0" fillId="0" borderId="0" xfId="15" applyFont="1" applyBorder="1" applyAlignment="1">
      <alignment horizontal="left"/>
    </xf>
    <xf numFmtId="0" fontId="5" fillId="0" borderId="0" xfId="15" applyFont="1" applyFill="1" applyBorder="1" applyAlignment="1">
      <alignment horizontal="center"/>
    </xf>
    <xf numFmtId="0" fontId="2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5" fillId="4" borderId="35" xfId="15" applyFont="1" applyFill="1" applyBorder="1" applyAlignment="1">
      <alignment horizontal="center" vertical="center"/>
    </xf>
    <xf numFmtId="0" fontId="5" fillId="4" borderId="36" xfId="15" applyFont="1" applyFill="1" applyBorder="1" applyAlignment="1">
      <alignment horizontal="center" vertical="center"/>
    </xf>
    <xf numFmtId="0" fontId="5" fillId="4" borderId="37" xfId="15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left" vertical="center" wrapText="1"/>
    </xf>
    <xf numFmtId="0" fontId="15" fillId="2" borderId="33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/>
    </xf>
    <xf numFmtId="0" fontId="15" fillId="5" borderId="31" xfId="0" applyNumberFormat="1" applyFont="1" applyFill="1" applyBorder="1" applyAlignment="1">
      <alignment horizontal="center" vertical="center" wrapText="1"/>
    </xf>
    <xf numFmtId="0" fontId="16" fillId="5" borderId="31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/>
    </xf>
    <xf numFmtId="0" fontId="25" fillId="6" borderId="33" xfId="0" applyNumberFormat="1" applyFont="1" applyFill="1" applyBorder="1" applyAlignment="1">
      <alignment horizontal="center" vertical="center" wrapText="1"/>
    </xf>
    <xf numFmtId="0" fontId="25" fillId="6" borderId="31" xfId="0" applyNumberFormat="1" applyFont="1" applyFill="1" applyBorder="1" applyAlignment="1">
      <alignment horizontal="center" vertical="center" wrapText="1"/>
    </xf>
    <xf numFmtId="0" fontId="25" fillId="6" borderId="39" xfId="0" applyNumberFormat="1" applyFont="1" applyFill="1" applyBorder="1" applyAlignment="1">
      <alignment horizontal="left" vertical="center" wrapText="1"/>
    </xf>
    <xf numFmtId="0" fontId="25" fillId="6" borderId="40" xfId="0" applyNumberFormat="1" applyFont="1" applyFill="1" applyBorder="1" applyAlignment="1">
      <alignment horizontal="left" vertical="center" wrapText="1"/>
    </xf>
    <xf numFmtId="0" fontId="32" fillId="6" borderId="29" xfId="0" applyNumberFormat="1" applyFont="1" applyFill="1" applyBorder="1" applyAlignment="1">
      <alignment horizontal="left" vertical="center" wrapText="1"/>
    </xf>
    <xf numFmtId="0" fontId="32" fillId="6" borderId="30" xfId="0" applyNumberFormat="1" applyFont="1" applyFill="1" applyBorder="1" applyAlignment="1">
      <alignment horizontal="left" vertical="center" wrapText="1"/>
    </xf>
    <xf numFmtId="0" fontId="15" fillId="3" borderId="10" xfId="0" applyNumberFormat="1" applyFont="1" applyFill="1" applyBorder="1" applyAlignment="1">
      <alignment horizontal="center" vertical="center" wrapText="1"/>
    </xf>
    <xf numFmtId="0" fontId="16" fillId="3" borderId="31" xfId="0" applyNumberFormat="1" applyFont="1" applyFill="1" applyBorder="1" applyAlignment="1">
      <alignment horizontal="center" vertical="center"/>
    </xf>
    <xf numFmtId="0" fontId="25" fillId="7" borderId="31" xfId="0" applyNumberFormat="1" applyFont="1" applyFill="1" applyBorder="1" applyAlignment="1">
      <alignment horizontal="center" vertical="center" wrapText="1"/>
    </xf>
    <xf numFmtId="0" fontId="25" fillId="7" borderId="40" xfId="0" applyNumberFormat="1" applyFont="1" applyFill="1" applyBorder="1" applyAlignment="1">
      <alignment horizontal="left" vertical="center" wrapText="1"/>
    </xf>
    <xf numFmtId="0" fontId="32" fillId="7" borderId="30" xfId="0" applyNumberFormat="1" applyFont="1" applyFill="1" applyBorder="1" applyAlignment="1">
      <alignment horizontal="left" vertical="center" wrapText="1"/>
    </xf>
    <xf numFmtId="0" fontId="25" fillId="8" borderId="31" xfId="0" applyNumberFormat="1" applyFont="1" applyFill="1" applyBorder="1" applyAlignment="1">
      <alignment horizontal="center" vertical="center" wrapText="1"/>
    </xf>
    <xf numFmtId="0" fontId="25" fillId="8" borderId="40" xfId="0" applyNumberFormat="1" applyFont="1" applyFill="1" applyBorder="1" applyAlignment="1">
      <alignment horizontal="left" vertical="center" wrapText="1"/>
    </xf>
    <xf numFmtId="0" fontId="32" fillId="8" borderId="30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left" vertical="center" wrapText="1"/>
    </xf>
    <xf numFmtId="0" fontId="25" fillId="0" borderId="25" xfId="0" applyNumberFormat="1" applyFont="1" applyBorder="1" applyAlignment="1">
      <alignment horizontal="left" vertical="center" wrapText="1"/>
    </xf>
    <xf numFmtId="0" fontId="32" fillId="0" borderId="34" xfId="0" applyNumberFormat="1" applyFont="1" applyBorder="1" applyAlignment="1">
      <alignment horizontal="left" vertical="center" wrapText="1"/>
    </xf>
    <xf numFmtId="0" fontId="32" fillId="0" borderId="25" xfId="0" applyNumberFormat="1" applyFont="1" applyBorder="1" applyAlignment="1">
      <alignment horizontal="left" vertical="center" wrapText="1"/>
    </xf>
    <xf numFmtId="2" fontId="25" fillId="0" borderId="34" xfId="0" applyNumberFormat="1" applyFont="1" applyBorder="1" applyAlignment="1">
      <alignment horizontal="center" vertical="center" wrapText="1"/>
    </xf>
    <xf numFmtId="2" fontId="25" fillId="0" borderId="25" xfId="0" applyNumberFormat="1" applyFont="1" applyBorder="1" applyAlignment="1">
      <alignment horizontal="center" vertical="center" wrapText="1"/>
    </xf>
    <xf numFmtId="49" fontId="30" fillId="0" borderId="34" xfId="0" applyNumberFormat="1" applyFont="1" applyBorder="1" applyAlignment="1">
      <alignment horizontal="center" vertical="center" wrapText="1"/>
    </xf>
    <xf numFmtId="49" fontId="31" fillId="0" borderId="25" xfId="0" applyNumberFormat="1" applyFont="1" applyBorder="1" applyAlignment="1">
      <alignment/>
    </xf>
    <xf numFmtId="0" fontId="33" fillId="0" borderId="34" xfId="0" applyNumberFormat="1" applyFont="1" applyBorder="1" applyAlignment="1">
      <alignment horizontal="left" vertical="center" wrapText="1"/>
    </xf>
    <xf numFmtId="0" fontId="33" fillId="0" borderId="25" xfId="0" applyNumberFormat="1" applyFont="1" applyBorder="1" applyAlignment="1">
      <alignment horizontal="left" vertical="center" wrapText="1"/>
    </xf>
    <xf numFmtId="49" fontId="31" fillId="0" borderId="21" xfId="0" applyNumberFormat="1" applyFont="1" applyBorder="1" applyAlignment="1">
      <alignment/>
    </xf>
    <xf numFmtId="2" fontId="25" fillId="0" borderId="21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left" vertical="center" wrapText="1"/>
    </xf>
    <xf numFmtId="0" fontId="32" fillId="0" borderId="21" xfId="0" applyNumberFormat="1" applyFont="1" applyBorder="1" applyAlignment="1">
      <alignment horizontal="left" vertical="center" wrapText="1"/>
    </xf>
    <xf numFmtId="0" fontId="24" fillId="7" borderId="35" xfId="15" applyNumberFormat="1" applyFont="1" applyFill="1" applyBorder="1" applyAlignment="1">
      <alignment horizontal="center" vertical="center" wrapText="1"/>
    </xf>
    <xf numFmtId="0" fontId="24" fillId="7" borderId="36" xfId="15" applyNumberFormat="1" applyFont="1" applyFill="1" applyBorder="1" applyAlignment="1">
      <alignment horizontal="center" vertical="center" wrapText="1"/>
    </xf>
    <xf numFmtId="0" fontId="24" fillId="7" borderId="37" xfId="15" applyNumberFormat="1" applyFont="1" applyFill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76200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47625</xdr:rowOff>
    </xdr:from>
    <xdr:to>
      <xdr:col>1</xdr:col>
      <xdr:colOff>857250</xdr:colOff>
      <xdr:row>0</xdr:row>
      <xdr:rowOff>428625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762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371475</xdr:colOff>
      <xdr:row>0</xdr:row>
      <xdr:rowOff>57150</xdr:rowOff>
    </xdr:from>
    <xdr:to>
      <xdr:col>15</xdr:col>
      <xdr:colOff>790575</xdr:colOff>
      <xdr:row>1</xdr:row>
      <xdr:rowOff>0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5715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1028700</xdr:colOff>
      <xdr:row>0</xdr:row>
      <xdr:rowOff>66675</xdr:rowOff>
    </xdr:from>
    <xdr:to>
      <xdr:col>16</xdr:col>
      <xdr:colOff>171450</xdr:colOff>
      <xdr:row>1</xdr:row>
      <xdr:rowOff>28575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6667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A. Sheyko</v>
          </cell>
        </row>
        <row r="11">
          <cell r="G11" t="str">
            <v>/BLR/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4">
          <cell r="C4" t="str">
            <v>Weight category  кg.</v>
          </cell>
        </row>
        <row r="7">
          <cell r="B7">
            <v>1</v>
          </cell>
          <cell r="C7" t="str">
            <v>1</v>
          </cell>
          <cell r="D7" t="str">
            <v>11</v>
          </cell>
          <cell r="E7" t="str">
            <v>111</v>
          </cell>
        </row>
        <row r="9">
          <cell r="B9">
            <v>2</v>
          </cell>
          <cell r="C9" t="str">
            <v>2</v>
          </cell>
          <cell r="D9" t="str">
            <v>22</v>
          </cell>
          <cell r="E9" t="str">
            <v>222</v>
          </cell>
        </row>
        <row r="11">
          <cell r="B11">
            <v>3</v>
          </cell>
          <cell r="C11" t="str">
            <v>3</v>
          </cell>
          <cell r="D11" t="str">
            <v>33</v>
          </cell>
          <cell r="E11" t="str">
            <v>333</v>
          </cell>
        </row>
        <row r="13">
          <cell r="B13">
            <v>4</v>
          </cell>
          <cell r="C13" t="str">
            <v>4</v>
          </cell>
          <cell r="D13" t="str">
            <v>44</v>
          </cell>
          <cell r="E13" t="str">
            <v>444</v>
          </cell>
        </row>
        <row r="15">
          <cell r="B15">
            <v>5</v>
          </cell>
          <cell r="C15" t="str">
            <v>5</v>
          </cell>
          <cell r="D15" t="str">
            <v>55</v>
          </cell>
          <cell r="E15" t="str">
            <v>555</v>
          </cell>
        </row>
        <row r="17">
          <cell r="B17">
            <v>6</v>
          </cell>
          <cell r="C17" t="str">
            <v>6</v>
          </cell>
          <cell r="D17" t="str">
            <v>66</v>
          </cell>
          <cell r="E17" t="str">
            <v>666</v>
          </cell>
        </row>
        <row r="19">
          <cell r="B19">
            <v>7</v>
          </cell>
          <cell r="C19" t="str">
            <v>7</v>
          </cell>
          <cell r="D19" t="str">
            <v>77</v>
          </cell>
          <cell r="E19" t="str">
            <v>777</v>
          </cell>
        </row>
        <row r="21">
          <cell r="B21">
            <v>8</v>
          </cell>
          <cell r="C21" t="str">
            <v>8</v>
          </cell>
          <cell r="D21" t="str">
            <v>88</v>
          </cell>
          <cell r="E21" t="str">
            <v>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96"/>
  <sheetViews>
    <sheetView workbookViewId="0" topLeftCell="A33">
      <selection activeCell="C37" sqref="C37:C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21" customHeight="1">
      <c r="A1" s="88" t="s">
        <v>44</v>
      </c>
      <c r="B1" s="88"/>
      <c r="C1" s="88"/>
      <c r="D1" s="88"/>
      <c r="E1" s="88"/>
      <c r="F1" s="88"/>
    </row>
    <row r="2" spans="1:6" ht="39" customHeight="1">
      <c r="A2" s="89" t="str">
        <f>HYPERLINK('[1]реквизиты'!A2)</f>
        <v>Stage of Sambo World  Cup in commemoration  of A.A. Kharlampiev on sport  for senior  men</v>
      </c>
      <c r="B2" s="89"/>
      <c r="C2" s="89"/>
      <c r="D2" s="89"/>
      <c r="E2" s="89"/>
      <c r="F2" s="89"/>
    </row>
    <row r="3" spans="1:6" ht="21.75" customHeight="1">
      <c r="A3" s="108" t="s">
        <v>107</v>
      </c>
      <c r="B3" s="108"/>
      <c r="C3" s="108"/>
      <c r="D3" s="108"/>
      <c r="E3" s="108"/>
      <c r="F3" s="108"/>
    </row>
    <row r="4" spans="1:10" ht="14.25" customHeight="1" thickBot="1">
      <c r="A4" s="109" t="str">
        <f>HYPERLINK('[1]реквизиты'!$A$3)</f>
        <v>06 -08 June 2008   Moscow (Russia)</v>
      </c>
      <c r="B4" s="109"/>
      <c r="C4" s="109"/>
      <c r="D4" s="109"/>
      <c r="E4" s="109"/>
      <c r="F4" s="109"/>
      <c r="G4" s="54"/>
      <c r="H4" s="54"/>
      <c r="I4" s="54"/>
      <c r="J4" s="54"/>
    </row>
    <row r="5" spans="1:6" ht="12.75" customHeight="1">
      <c r="A5" s="91" t="s">
        <v>39</v>
      </c>
      <c r="B5" s="106" t="s">
        <v>34</v>
      </c>
      <c r="C5" s="91" t="s">
        <v>35</v>
      </c>
      <c r="D5" s="91" t="s">
        <v>36</v>
      </c>
      <c r="E5" s="91" t="s">
        <v>37</v>
      </c>
      <c r="F5" s="91" t="s">
        <v>38</v>
      </c>
    </row>
    <row r="6" spans="1:6" ht="12.75" customHeight="1" thickBot="1">
      <c r="A6" s="92" t="s">
        <v>39</v>
      </c>
      <c r="B6" s="107"/>
      <c r="C6" s="92" t="s">
        <v>35</v>
      </c>
      <c r="D6" s="92" t="s">
        <v>36</v>
      </c>
      <c r="E6" s="92" t="s">
        <v>37</v>
      </c>
      <c r="F6" s="92" t="s">
        <v>38</v>
      </c>
    </row>
    <row r="7" spans="1:6" ht="12.75" customHeight="1">
      <c r="A7" s="93" t="s">
        <v>0</v>
      </c>
      <c r="B7" s="97">
        <v>1</v>
      </c>
      <c r="C7" s="98" t="s">
        <v>96</v>
      </c>
      <c r="D7" s="94">
        <v>1984</v>
      </c>
      <c r="E7" s="94" t="s">
        <v>97</v>
      </c>
      <c r="F7" s="90"/>
    </row>
    <row r="8" spans="1:6" ht="12.75" customHeight="1">
      <c r="A8" s="93"/>
      <c r="B8" s="97"/>
      <c r="C8" s="99"/>
      <c r="D8" s="95"/>
      <c r="E8" s="95"/>
      <c r="F8" s="90"/>
    </row>
    <row r="9" spans="1:6" ht="12.75" customHeight="1">
      <c r="A9" s="93" t="s">
        <v>2</v>
      </c>
      <c r="B9" s="97">
        <v>2</v>
      </c>
      <c r="C9" s="98" t="s">
        <v>90</v>
      </c>
      <c r="D9" s="94">
        <v>1986</v>
      </c>
      <c r="E9" s="94" t="s">
        <v>70</v>
      </c>
      <c r="F9" s="90"/>
    </row>
    <row r="10" spans="1:6" ht="12.75" customHeight="1">
      <c r="A10" s="93"/>
      <c r="B10" s="97"/>
      <c r="C10" s="99"/>
      <c r="D10" s="95"/>
      <c r="E10" s="95"/>
      <c r="F10" s="90"/>
    </row>
    <row r="11" spans="1:6" ht="12.75" customHeight="1">
      <c r="A11" s="93" t="s">
        <v>4</v>
      </c>
      <c r="B11" s="97">
        <v>3</v>
      </c>
      <c r="C11" s="98" t="s">
        <v>68</v>
      </c>
      <c r="D11" s="100" t="s">
        <v>69</v>
      </c>
      <c r="E11" s="94" t="s">
        <v>70</v>
      </c>
      <c r="F11" s="90"/>
    </row>
    <row r="12" spans="1:6" ht="15" customHeight="1">
      <c r="A12" s="93"/>
      <c r="B12" s="97"/>
      <c r="C12" s="99"/>
      <c r="D12" s="101"/>
      <c r="E12" s="95"/>
      <c r="F12" s="90"/>
    </row>
    <row r="13" spans="1:6" ht="12.75" customHeight="1">
      <c r="A13" s="93" t="s">
        <v>6</v>
      </c>
      <c r="B13" s="97">
        <v>4</v>
      </c>
      <c r="C13" s="98" t="s">
        <v>88</v>
      </c>
      <c r="D13" s="94">
        <v>1985</v>
      </c>
      <c r="E13" s="94" t="s">
        <v>89</v>
      </c>
      <c r="F13" s="90"/>
    </row>
    <row r="14" spans="1:6" ht="15" customHeight="1">
      <c r="A14" s="93"/>
      <c r="B14" s="97"/>
      <c r="C14" s="99"/>
      <c r="D14" s="95"/>
      <c r="E14" s="95"/>
      <c r="F14" s="90"/>
    </row>
    <row r="15" spans="1:6" ht="15" customHeight="1">
      <c r="A15" s="93" t="s">
        <v>8</v>
      </c>
      <c r="B15" s="97">
        <v>5</v>
      </c>
      <c r="C15" s="98" t="s">
        <v>84</v>
      </c>
      <c r="D15" s="94" t="s">
        <v>74</v>
      </c>
      <c r="E15" s="94" t="s">
        <v>57</v>
      </c>
      <c r="F15" s="90"/>
    </row>
    <row r="16" spans="1:6" ht="15.75" customHeight="1">
      <c r="A16" s="93"/>
      <c r="B16" s="97"/>
      <c r="C16" s="99"/>
      <c r="D16" s="95"/>
      <c r="E16" s="95"/>
      <c r="F16" s="90"/>
    </row>
    <row r="17" spans="1:6" ht="12.75" customHeight="1">
      <c r="A17" s="93" t="s">
        <v>10</v>
      </c>
      <c r="B17" s="97">
        <v>6</v>
      </c>
      <c r="C17" s="98" t="s">
        <v>87</v>
      </c>
      <c r="D17" s="94" t="s">
        <v>81</v>
      </c>
      <c r="E17" s="94" t="s">
        <v>57</v>
      </c>
      <c r="F17" s="90"/>
    </row>
    <row r="18" spans="1:6" ht="15" customHeight="1">
      <c r="A18" s="93"/>
      <c r="B18" s="97"/>
      <c r="C18" s="99"/>
      <c r="D18" s="95"/>
      <c r="E18" s="95"/>
      <c r="F18" s="90"/>
    </row>
    <row r="19" spans="1:6" ht="12.75" customHeight="1">
      <c r="A19" s="93" t="s">
        <v>11</v>
      </c>
      <c r="B19" s="97">
        <v>7</v>
      </c>
      <c r="C19" s="98" t="s">
        <v>115</v>
      </c>
      <c r="D19" s="102" t="s">
        <v>71</v>
      </c>
      <c r="E19" s="94" t="s">
        <v>72</v>
      </c>
      <c r="F19" s="90"/>
    </row>
    <row r="20" spans="1:6" ht="15" customHeight="1">
      <c r="A20" s="93"/>
      <c r="B20" s="97"/>
      <c r="C20" s="99"/>
      <c r="D20" s="103"/>
      <c r="E20" s="95"/>
      <c r="F20" s="90"/>
    </row>
    <row r="21" spans="1:6" ht="12.75" customHeight="1">
      <c r="A21" s="93" t="s">
        <v>12</v>
      </c>
      <c r="B21" s="97">
        <v>8</v>
      </c>
      <c r="C21" s="98" t="s">
        <v>80</v>
      </c>
      <c r="D21" s="94" t="s">
        <v>81</v>
      </c>
      <c r="E21" s="94" t="s">
        <v>57</v>
      </c>
      <c r="F21" s="90"/>
    </row>
    <row r="22" spans="1:6" ht="15" customHeight="1">
      <c r="A22" s="93"/>
      <c r="B22" s="97"/>
      <c r="C22" s="99"/>
      <c r="D22" s="95"/>
      <c r="E22" s="95"/>
      <c r="F22" s="90"/>
    </row>
    <row r="23" spans="1:6" ht="12.75" customHeight="1">
      <c r="A23" s="93" t="s">
        <v>13</v>
      </c>
      <c r="B23" s="97">
        <v>9</v>
      </c>
      <c r="C23" s="98" t="s">
        <v>63</v>
      </c>
      <c r="D23" s="100" t="s">
        <v>64</v>
      </c>
      <c r="E23" s="94" t="s">
        <v>57</v>
      </c>
      <c r="F23" s="90"/>
    </row>
    <row r="24" spans="1:6" ht="15" customHeight="1">
      <c r="A24" s="93"/>
      <c r="B24" s="97"/>
      <c r="C24" s="99"/>
      <c r="D24" s="101"/>
      <c r="E24" s="95"/>
      <c r="F24" s="90"/>
    </row>
    <row r="25" spans="1:6" ht="12.75" customHeight="1">
      <c r="A25" s="93" t="s">
        <v>14</v>
      </c>
      <c r="B25" s="97">
        <v>10</v>
      </c>
      <c r="C25" s="98" t="s">
        <v>65</v>
      </c>
      <c r="D25" s="100" t="s">
        <v>59</v>
      </c>
      <c r="E25" s="94" t="s">
        <v>57</v>
      </c>
      <c r="F25" s="90"/>
    </row>
    <row r="26" spans="1:6" ht="15" customHeight="1">
      <c r="A26" s="93"/>
      <c r="B26" s="97"/>
      <c r="C26" s="99"/>
      <c r="D26" s="101"/>
      <c r="E26" s="95"/>
      <c r="F26" s="90"/>
    </row>
    <row r="27" spans="1:6" ht="12.75" customHeight="1">
      <c r="A27" s="93" t="s">
        <v>15</v>
      </c>
      <c r="B27" s="97">
        <v>11</v>
      </c>
      <c r="C27" s="98" t="s">
        <v>85</v>
      </c>
      <c r="D27" s="94" t="s">
        <v>83</v>
      </c>
      <c r="E27" s="94" t="s">
        <v>57</v>
      </c>
      <c r="F27" s="90"/>
    </row>
    <row r="28" spans="1:6" ht="15" customHeight="1">
      <c r="A28" s="93"/>
      <c r="B28" s="97"/>
      <c r="C28" s="99"/>
      <c r="D28" s="95"/>
      <c r="E28" s="95"/>
      <c r="F28" s="90"/>
    </row>
    <row r="29" spans="1:6" ht="12.75" customHeight="1">
      <c r="A29" s="93" t="s">
        <v>16</v>
      </c>
      <c r="B29" s="97">
        <v>12</v>
      </c>
      <c r="C29" s="98" t="s">
        <v>94</v>
      </c>
      <c r="D29" s="94">
        <v>1971</v>
      </c>
      <c r="E29" s="94" t="s">
        <v>95</v>
      </c>
      <c r="F29" s="90"/>
    </row>
    <row r="30" spans="1:6" ht="15" customHeight="1">
      <c r="A30" s="93"/>
      <c r="B30" s="97"/>
      <c r="C30" s="99"/>
      <c r="D30" s="95"/>
      <c r="E30" s="95"/>
      <c r="F30" s="90"/>
    </row>
    <row r="31" spans="1:6" ht="12.75" customHeight="1">
      <c r="A31" s="93" t="s">
        <v>17</v>
      </c>
      <c r="B31" s="97">
        <v>13</v>
      </c>
      <c r="C31" s="98" t="s">
        <v>92</v>
      </c>
      <c r="D31" s="94">
        <v>1989</v>
      </c>
      <c r="E31" s="94" t="s">
        <v>93</v>
      </c>
      <c r="F31" s="90"/>
    </row>
    <row r="32" spans="1:6" ht="15" customHeight="1">
      <c r="A32" s="93"/>
      <c r="B32" s="97"/>
      <c r="C32" s="99"/>
      <c r="D32" s="95"/>
      <c r="E32" s="95"/>
      <c r="F32" s="90"/>
    </row>
    <row r="33" spans="1:6" ht="15.75" customHeight="1">
      <c r="A33" s="93" t="s">
        <v>18</v>
      </c>
      <c r="B33" s="97">
        <v>14</v>
      </c>
      <c r="C33" s="98" t="s">
        <v>58</v>
      </c>
      <c r="D33" s="104" t="s">
        <v>59</v>
      </c>
      <c r="E33" s="94" t="s">
        <v>60</v>
      </c>
      <c r="F33" s="90"/>
    </row>
    <row r="34" spans="1:6" ht="15" customHeight="1">
      <c r="A34" s="93"/>
      <c r="B34" s="97"/>
      <c r="C34" s="99"/>
      <c r="D34" s="105"/>
      <c r="E34" s="95"/>
      <c r="F34" s="90"/>
    </row>
    <row r="35" spans="1:6" ht="12.75" customHeight="1">
      <c r="A35" s="93" t="s">
        <v>19</v>
      </c>
      <c r="B35" s="97">
        <v>15</v>
      </c>
      <c r="C35" s="98" t="s">
        <v>76</v>
      </c>
      <c r="D35" s="94">
        <v>1983</v>
      </c>
      <c r="E35" s="94" t="s">
        <v>77</v>
      </c>
      <c r="F35" s="90"/>
    </row>
    <row r="36" spans="1:6" ht="15" customHeight="1">
      <c r="A36" s="93"/>
      <c r="B36" s="97"/>
      <c r="C36" s="99"/>
      <c r="D36" s="95"/>
      <c r="E36" s="95"/>
      <c r="F36" s="90"/>
    </row>
    <row r="37" spans="1:6" ht="12.75" customHeight="1">
      <c r="A37" s="93" t="s">
        <v>20</v>
      </c>
      <c r="B37" s="97">
        <v>16</v>
      </c>
      <c r="C37" s="98" t="s">
        <v>55</v>
      </c>
      <c r="D37" s="104" t="s">
        <v>56</v>
      </c>
      <c r="E37" s="94" t="s">
        <v>57</v>
      </c>
      <c r="F37" s="90"/>
    </row>
    <row r="38" spans="1:6" ht="15" customHeight="1">
      <c r="A38" s="93"/>
      <c r="B38" s="97"/>
      <c r="C38" s="99"/>
      <c r="D38" s="105"/>
      <c r="E38" s="95"/>
      <c r="F38" s="90"/>
    </row>
    <row r="39" spans="1:6" ht="12.75" customHeight="1">
      <c r="A39" s="93" t="s">
        <v>21</v>
      </c>
      <c r="B39" s="97">
        <v>17</v>
      </c>
      <c r="C39" s="98" t="s">
        <v>82</v>
      </c>
      <c r="D39" s="94" t="s">
        <v>83</v>
      </c>
      <c r="E39" s="94" t="s">
        <v>57</v>
      </c>
      <c r="F39" s="90"/>
    </row>
    <row r="40" spans="1:6" ht="15" customHeight="1">
      <c r="A40" s="93"/>
      <c r="B40" s="97"/>
      <c r="C40" s="99"/>
      <c r="D40" s="95"/>
      <c r="E40" s="95"/>
      <c r="F40" s="90"/>
    </row>
    <row r="41" spans="1:6" ht="15.75" customHeight="1">
      <c r="A41" s="93" t="s">
        <v>22</v>
      </c>
      <c r="B41" s="97">
        <v>18</v>
      </c>
      <c r="C41" s="98" t="s">
        <v>73</v>
      </c>
      <c r="D41" s="102" t="s">
        <v>74</v>
      </c>
      <c r="E41" s="94" t="s">
        <v>75</v>
      </c>
      <c r="F41" s="90"/>
    </row>
    <row r="42" spans="1:6" ht="12.75" customHeight="1">
      <c r="A42" s="93"/>
      <c r="B42" s="97"/>
      <c r="C42" s="99"/>
      <c r="D42" s="103"/>
      <c r="E42" s="95"/>
      <c r="F42" s="90"/>
    </row>
    <row r="43" spans="1:6" ht="12.75" customHeight="1">
      <c r="A43" s="93" t="s">
        <v>1</v>
      </c>
      <c r="B43" s="97">
        <v>19</v>
      </c>
      <c r="C43" s="98" t="s">
        <v>108</v>
      </c>
      <c r="D43" s="94" t="s">
        <v>91</v>
      </c>
      <c r="E43" s="94" t="s">
        <v>60</v>
      </c>
      <c r="F43" s="90"/>
    </row>
    <row r="44" spans="1:6" ht="12.75" customHeight="1">
      <c r="A44" s="93"/>
      <c r="B44" s="97"/>
      <c r="C44" s="99"/>
      <c r="D44" s="95"/>
      <c r="E44" s="95"/>
      <c r="F44" s="90"/>
    </row>
    <row r="45" spans="1:6" ht="12.75" customHeight="1">
      <c r="A45" s="93" t="s">
        <v>23</v>
      </c>
      <c r="B45" s="97">
        <v>20</v>
      </c>
      <c r="C45" s="98" t="s">
        <v>86</v>
      </c>
      <c r="D45" s="94" t="s">
        <v>74</v>
      </c>
      <c r="E45" s="94" t="s">
        <v>57</v>
      </c>
      <c r="F45" s="90"/>
    </row>
    <row r="46" spans="1:6" ht="12.75" customHeight="1">
      <c r="A46" s="93"/>
      <c r="B46" s="97"/>
      <c r="C46" s="99"/>
      <c r="D46" s="95"/>
      <c r="E46" s="95"/>
      <c r="F46" s="90"/>
    </row>
    <row r="47" spans="1:6" ht="12.75" customHeight="1">
      <c r="A47" s="93" t="s">
        <v>3</v>
      </c>
      <c r="B47" s="97">
        <v>21</v>
      </c>
      <c r="C47" s="98" t="s">
        <v>100</v>
      </c>
      <c r="D47" s="94">
        <v>1974</v>
      </c>
      <c r="E47" s="94" t="s">
        <v>101</v>
      </c>
      <c r="F47" s="90"/>
    </row>
    <row r="48" spans="1:6" ht="12.75" customHeight="1">
      <c r="A48" s="93"/>
      <c r="B48" s="97"/>
      <c r="C48" s="99"/>
      <c r="D48" s="95"/>
      <c r="E48" s="95"/>
      <c r="F48" s="90"/>
    </row>
    <row r="49" spans="1:6" ht="12.75" customHeight="1">
      <c r="A49" s="93" t="s">
        <v>24</v>
      </c>
      <c r="B49" s="97">
        <v>22</v>
      </c>
      <c r="C49" s="98" t="s">
        <v>61</v>
      </c>
      <c r="D49" s="94" t="s">
        <v>62</v>
      </c>
      <c r="E49" s="94" t="s">
        <v>57</v>
      </c>
      <c r="F49" s="90"/>
    </row>
    <row r="50" spans="1:6" ht="12.75" customHeight="1">
      <c r="A50" s="93"/>
      <c r="B50" s="97"/>
      <c r="C50" s="99"/>
      <c r="D50" s="95"/>
      <c r="E50" s="95"/>
      <c r="F50" s="90"/>
    </row>
    <row r="51" spans="1:6" ht="12.75" customHeight="1">
      <c r="A51" s="93" t="s">
        <v>25</v>
      </c>
      <c r="B51" s="97">
        <v>23</v>
      </c>
      <c r="C51" s="98" t="s">
        <v>78</v>
      </c>
      <c r="D51" s="100" t="s">
        <v>79</v>
      </c>
      <c r="E51" s="94" t="s">
        <v>57</v>
      </c>
      <c r="F51" s="90"/>
    </row>
    <row r="52" spans="1:6" ht="12.75" customHeight="1">
      <c r="A52" s="93"/>
      <c r="B52" s="97"/>
      <c r="C52" s="99"/>
      <c r="D52" s="101"/>
      <c r="E52" s="95"/>
      <c r="F52" s="90"/>
    </row>
    <row r="53" spans="1:6" ht="12.75" customHeight="1">
      <c r="A53" s="93" t="s">
        <v>26</v>
      </c>
      <c r="B53" s="97">
        <v>24</v>
      </c>
      <c r="C53" s="98" t="s">
        <v>98</v>
      </c>
      <c r="D53" s="94">
        <v>1991</v>
      </c>
      <c r="E53" s="94" t="s">
        <v>99</v>
      </c>
      <c r="F53" s="90"/>
    </row>
    <row r="54" spans="1:6" ht="12.75" customHeight="1">
      <c r="A54" s="93"/>
      <c r="B54" s="97"/>
      <c r="C54" s="99"/>
      <c r="D54" s="95"/>
      <c r="E54" s="95"/>
      <c r="F54" s="90"/>
    </row>
    <row r="55" spans="1:6" ht="12.75" customHeight="1">
      <c r="A55" s="93" t="s">
        <v>5</v>
      </c>
      <c r="B55" s="97">
        <v>25</v>
      </c>
      <c r="C55" s="98" t="s">
        <v>66</v>
      </c>
      <c r="D55" s="100" t="s">
        <v>67</v>
      </c>
      <c r="E55" s="94" t="s">
        <v>57</v>
      </c>
      <c r="F55" s="90"/>
    </row>
    <row r="56" spans="1:6" ht="12.75" customHeight="1">
      <c r="A56" s="93"/>
      <c r="B56" s="97"/>
      <c r="C56" s="99"/>
      <c r="D56" s="101"/>
      <c r="E56" s="95"/>
      <c r="F56" s="90"/>
    </row>
    <row r="57" spans="1:6" ht="12.75" customHeight="1">
      <c r="A57" s="93" t="s">
        <v>27</v>
      </c>
      <c r="B57" s="97">
        <v>26</v>
      </c>
      <c r="C57" s="98" t="s">
        <v>102</v>
      </c>
      <c r="D57" s="94" t="s">
        <v>103</v>
      </c>
      <c r="E57" s="94" t="s">
        <v>104</v>
      </c>
      <c r="F57" s="90"/>
    </row>
    <row r="58" spans="1:6" ht="12.75" customHeight="1">
      <c r="A58" s="93"/>
      <c r="B58" s="97"/>
      <c r="C58" s="99"/>
      <c r="D58" s="95"/>
      <c r="E58" s="95"/>
      <c r="F58" s="90"/>
    </row>
    <row r="59" spans="1:6" ht="12.75" customHeight="1">
      <c r="A59" s="93" t="s">
        <v>7</v>
      </c>
      <c r="B59" s="97">
        <v>27</v>
      </c>
      <c r="C59" s="98" t="s">
        <v>105</v>
      </c>
      <c r="D59" s="94">
        <v>1982</v>
      </c>
      <c r="E59" s="94" t="s">
        <v>106</v>
      </c>
      <c r="F59" s="90"/>
    </row>
    <row r="60" spans="1:6" ht="12.75" customHeight="1">
      <c r="A60" s="93"/>
      <c r="B60" s="97"/>
      <c r="C60" s="99"/>
      <c r="D60" s="95"/>
      <c r="E60" s="95"/>
      <c r="F60" s="90"/>
    </row>
    <row r="61" spans="1:6" ht="12.75" customHeight="1">
      <c r="A61" s="93" t="s">
        <v>9</v>
      </c>
      <c r="B61" s="97"/>
      <c r="C61" s="96"/>
      <c r="D61" s="90"/>
      <c r="E61" s="90"/>
      <c r="F61" s="90"/>
    </row>
    <row r="62" spans="1:6" ht="12.75" customHeight="1">
      <c r="A62" s="93"/>
      <c r="B62" s="97"/>
      <c r="C62" s="96"/>
      <c r="D62" s="90"/>
      <c r="E62" s="90"/>
      <c r="F62" s="90"/>
    </row>
    <row r="63" spans="1:6" ht="12.75" customHeight="1">
      <c r="A63" s="93" t="s">
        <v>28</v>
      </c>
      <c r="B63" s="97"/>
      <c r="C63" s="96"/>
      <c r="D63" s="90"/>
      <c r="E63" s="90"/>
      <c r="F63" s="90"/>
    </row>
    <row r="64" spans="1:6" ht="12.75" customHeight="1">
      <c r="A64" s="93"/>
      <c r="B64" s="97"/>
      <c r="C64" s="96"/>
      <c r="D64" s="90"/>
      <c r="E64" s="90"/>
      <c r="F64" s="90"/>
    </row>
    <row r="65" spans="1:6" ht="12.75" customHeight="1">
      <c r="A65" s="93" t="s">
        <v>29</v>
      </c>
      <c r="B65" s="97"/>
      <c r="C65" s="96"/>
      <c r="D65" s="90"/>
      <c r="E65" s="90"/>
      <c r="F65" s="90"/>
    </row>
    <row r="66" spans="1:6" ht="12.75" customHeight="1">
      <c r="A66" s="93"/>
      <c r="B66" s="97"/>
      <c r="C66" s="96"/>
      <c r="D66" s="90"/>
      <c r="E66" s="90"/>
      <c r="F66" s="90"/>
    </row>
    <row r="67" spans="1:6" ht="12.75" customHeight="1">
      <c r="A67" s="93" t="s">
        <v>30</v>
      </c>
      <c r="B67" s="97"/>
      <c r="C67" s="96"/>
      <c r="D67" s="90"/>
      <c r="E67" s="90"/>
      <c r="F67" s="90"/>
    </row>
    <row r="68" spans="1:6" ht="12.75" customHeight="1">
      <c r="A68" s="93"/>
      <c r="B68" s="97"/>
      <c r="C68" s="96"/>
      <c r="D68" s="90"/>
      <c r="E68" s="90"/>
      <c r="F68" s="90"/>
    </row>
    <row r="69" spans="1:6" ht="12.75" customHeight="1">
      <c r="A69" s="93" t="s">
        <v>31</v>
      </c>
      <c r="B69" s="97"/>
      <c r="C69" s="96"/>
      <c r="D69" s="90"/>
      <c r="E69" s="90"/>
      <c r="F69" s="90"/>
    </row>
    <row r="70" spans="1:6" ht="12.75" customHeight="1">
      <c r="A70" s="93"/>
      <c r="B70" s="97"/>
      <c r="C70" s="96"/>
      <c r="D70" s="90"/>
      <c r="E70" s="90"/>
      <c r="F70" s="90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</sheetData>
  <mergeCells count="202">
    <mergeCell ref="E31:E32"/>
    <mergeCell ref="A3:F3"/>
    <mergeCell ref="A4:F4"/>
    <mergeCell ref="E33:E34"/>
    <mergeCell ref="F31:F32"/>
    <mergeCell ref="E27:E28"/>
    <mergeCell ref="C27:C28"/>
    <mergeCell ref="D27:D28"/>
    <mergeCell ref="D31:D32"/>
    <mergeCell ref="D33:D34"/>
    <mergeCell ref="E21:E22"/>
    <mergeCell ref="C29:C30"/>
    <mergeCell ref="D29:D30"/>
    <mergeCell ref="C23:C24"/>
    <mergeCell ref="D23:D24"/>
    <mergeCell ref="E29:E30"/>
    <mergeCell ref="C21:C22"/>
    <mergeCell ref="D21:D22"/>
    <mergeCell ref="A25:A26"/>
    <mergeCell ref="B25:B26"/>
    <mergeCell ref="A27:A28"/>
    <mergeCell ref="B27:B28"/>
    <mergeCell ref="C33:C34"/>
    <mergeCell ref="A31:A32"/>
    <mergeCell ref="B31:B32"/>
    <mergeCell ref="C31:C32"/>
    <mergeCell ref="B33:B34"/>
    <mergeCell ref="A33:A34"/>
    <mergeCell ref="A29:A30"/>
    <mergeCell ref="B29:B30"/>
    <mergeCell ref="F23:F24"/>
    <mergeCell ref="F25:F26"/>
    <mergeCell ref="E23:E24"/>
    <mergeCell ref="E25:E26"/>
    <mergeCell ref="A23:A24"/>
    <mergeCell ref="B23:B24"/>
    <mergeCell ref="C25:C26"/>
    <mergeCell ref="D25:D26"/>
    <mergeCell ref="A21:A22"/>
    <mergeCell ref="B21:B22"/>
    <mergeCell ref="E19:E20"/>
    <mergeCell ref="A17:A18"/>
    <mergeCell ref="B17:B18"/>
    <mergeCell ref="A19:A20"/>
    <mergeCell ref="B19:B20"/>
    <mergeCell ref="C19:C20"/>
    <mergeCell ref="D19:D20"/>
    <mergeCell ref="C17:C18"/>
    <mergeCell ref="A15:A16"/>
    <mergeCell ref="B15:B16"/>
    <mergeCell ref="C15:C16"/>
    <mergeCell ref="D15:D16"/>
    <mergeCell ref="B11:B12"/>
    <mergeCell ref="C11:C12"/>
    <mergeCell ref="E17:E18"/>
    <mergeCell ref="E13:E14"/>
    <mergeCell ref="E15:E16"/>
    <mergeCell ref="D11:D12"/>
    <mergeCell ref="E11:E12"/>
    <mergeCell ref="D17:D18"/>
    <mergeCell ref="F13:F14"/>
    <mergeCell ref="A13:A14"/>
    <mergeCell ref="B13:B14"/>
    <mergeCell ref="C13:C14"/>
    <mergeCell ref="D13:D14"/>
    <mergeCell ref="E9:E10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B5:B6"/>
    <mergeCell ref="C5:C6"/>
    <mergeCell ref="D5:D6"/>
    <mergeCell ref="E5:E6"/>
    <mergeCell ref="C35:C36"/>
    <mergeCell ref="D35:D36"/>
    <mergeCell ref="E35:E36"/>
    <mergeCell ref="F35:F36"/>
    <mergeCell ref="C37:C38"/>
    <mergeCell ref="D37:D38"/>
    <mergeCell ref="E37:E38"/>
    <mergeCell ref="F37:F38"/>
    <mergeCell ref="C39:C40"/>
    <mergeCell ref="D39:D40"/>
    <mergeCell ref="E39:E40"/>
    <mergeCell ref="F39:F40"/>
    <mergeCell ref="C41:C42"/>
    <mergeCell ref="D41:D42"/>
    <mergeCell ref="E41:E42"/>
    <mergeCell ref="F41:F42"/>
    <mergeCell ref="B35:B36"/>
    <mergeCell ref="B37:B38"/>
    <mergeCell ref="B39:B40"/>
    <mergeCell ref="B41:B42"/>
    <mergeCell ref="A35:A36"/>
    <mergeCell ref="A37:A38"/>
    <mergeCell ref="A39:A40"/>
    <mergeCell ref="A41:A42"/>
    <mergeCell ref="C45:C46"/>
    <mergeCell ref="D45:D46"/>
    <mergeCell ref="E45:E46"/>
    <mergeCell ref="A43:A44"/>
    <mergeCell ref="B43:B44"/>
    <mergeCell ref="C43:C44"/>
    <mergeCell ref="D43:D44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A49:A50"/>
    <mergeCell ref="B49:B50"/>
    <mergeCell ref="C49:C50"/>
    <mergeCell ref="D49:D50"/>
    <mergeCell ref="A51:A52"/>
    <mergeCell ref="B51:B52"/>
    <mergeCell ref="C51:C52"/>
    <mergeCell ref="D51:D52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3:A54"/>
    <mergeCell ref="B53:B54"/>
    <mergeCell ref="A57:A58"/>
    <mergeCell ref="B57:B58"/>
    <mergeCell ref="A55:A56"/>
    <mergeCell ref="B55:B56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F57:F58"/>
    <mergeCell ref="E59:E60"/>
    <mergeCell ref="E61:E62"/>
    <mergeCell ref="F59:F60"/>
    <mergeCell ref="F61:F62"/>
    <mergeCell ref="B63:B64"/>
    <mergeCell ref="C63:C64"/>
    <mergeCell ref="D63:D64"/>
    <mergeCell ref="C61:C62"/>
    <mergeCell ref="D61:D62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C67:C68"/>
    <mergeCell ref="D67:D68"/>
    <mergeCell ref="A69:A70"/>
    <mergeCell ref="B69:B70"/>
    <mergeCell ref="C69:C70"/>
    <mergeCell ref="D69:D70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F15:F16"/>
    <mergeCell ref="F17:F18"/>
    <mergeCell ref="F19:F20"/>
    <mergeCell ref="F21:F22"/>
    <mergeCell ref="A1:F1"/>
    <mergeCell ref="A2:F2"/>
    <mergeCell ref="F27:F28"/>
    <mergeCell ref="F29:F30"/>
    <mergeCell ref="F5:F6"/>
    <mergeCell ref="F7:F8"/>
    <mergeCell ref="F9:F10"/>
    <mergeCell ref="F11:F12"/>
    <mergeCell ref="A11:A12"/>
    <mergeCell ref="A5:A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2"/>
  <sheetViews>
    <sheetView workbookViewId="0" topLeftCell="A3">
      <selection activeCell="H8" sqref="H8:H9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4.7109375" style="0" customWidth="1"/>
    <col min="10" max="10" width="26.7109375" style="0" customWidth="1"/>
  </cols>
  <sheetData>
    <row r="1" spans="1:10" ht="39" customHeight="1">
      <c r="A1" s="119" t="str">
        <f>HYPERLINK('[1]реквизиты'!$A$2)</f>
        <v>Stage of Sambo World  Cup in commemoration  of A.A. Kharlampiev on sport  for senior  men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20.25" customHeight="1">
      <c r="A2" s="126" t="str">
        <f>HYPERLINK('[1]реквизиты'!$A$3)</f>
        <v>06 -08 June 2008   Moscow (Russia)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3:6" ht="51" customHeight="1">
      <c r="C3" s="58"/>
      <c r="E3" s="127" t="str">
        <f>HYPERLINK('[2]пр.взв.'!C4)</f>
        <v>Weight category  кg.</v>
      </c>
      <c r="F3" s="128"/>
    </row>
    <row r="4" ht="44.25" customHeight="1">
      <c r="C4" s="58" t="s">
        <v>45</v>
      </c>
    </row>
    <row r="5" spans="1:10" ht="29.25" customHeight="1">
      <c r="A5" s="67" t="s">
        <v>47</v>
      </c>
      <c r="B5" s="55" t="s">
        <v>34</v>
      </c>
      <c r="C5" s="55" t="s">
        <v>35</v>
      </c>
      <c r="D5" s="55" t="s">
        <v>36</v>
      </c>
      <c r="E5" s="68" t="s">
        <v>48</v>
      </c>
      <c r="F5" s="67" t="s">
        <v>49</v>
      </c>
      <c r="G5" s="67" t="s">
        <v>50</v>
      </c>
      <c r="H5" s="67" t="s">
        <v>51</v>
      </c>
      <c r="I5" s="67" t="s">
        <v>52</v>
      </c>
      <c r="J5" s="70" t="s">
        <v>53</v>
      </c>
    </row>
    <row r="6" spans="1:10" ht="12.75" customHeight="1">
      <c r="A6" s="112" t="s">
        <v>40</v>
      </c>
      <c r="B6" s="114">
        <v>0</v>
      </c>
      <c r="C6" s="116" t="e">
        <f>VLOOKUP(B6,'[2]пр.взв.'!B7:E22,2,FALSE)</f>
        <v>#N/A</v>
      </c>
      <c r="D6" s="110" t="e">
        <f>VLOOKUP(C6,'[2]пр.взв.'!C7:F22,2,FALSE)</f>
        <v>#N/A</v>
      </c>
      <c r="E6" s="110" t="e">
        <f>VLOOKUP(D6,'[2]пр.взв.'!D7:G22,2,FALSE)</f>
        <v>#N/A</v>
      </c>
      <c r="F6" s="125"/>
      <c r="G6" s="103"/>
      <c r="H6" s="123"/>
      <c r="I6" s="130"/>
      <c r="J6" s="64"/>
    </row>
    <row r="7" spans="1:10" ht="13.5" customHeight="1" thickBot="1">
      <c r="A7" s="113"/>
      <c r="B7" s="115"/>
      <c r="C7" s="117"/>
      <c r="D7" s="111"/>
      <c r="E7" s="111"/>
      <c r="F7" s="118"/>
      <c r="G7" s="85"/>
      <c r="H7" s="124"/>
      <c r="I7" s="131"/>
      <c r="J7" s="65"/>
    </row>
    <row r="8" spans="1:10" ht="13.5" customHeight="1">
      <c r="A8" s="120" t="s">
        <v>41</v>
      </c>
      <c r="B8" s="122">
        <v>0</v>
      </c>
      <c r="C8" s="117" t="e">
        <f>VLOOKUP(B8,'[2]пр.взв.'!B7:E22,2,FALSE)</f>
        <v>#N/A</v>
      </c>
      <c r="D8" s="111" t="e">
        <f>VLOOKUP(C8,'[2]пр.взв.'!C7:F22,2,FALSE)</f>
        <v>#N/A</v>
      </c>
      <c r="E8" s="111" t="e">
        <f>VLOOKUP(D8,'[2]пр.взв.'!D7:G22,2,FALSE)</f>
        <v>#N/A</v>
      </c>
      <c r="F8" s="118"/>
      <c r="G8" s="115"/>
      <c r="H8" s="124"/>
      <c r="I8" s="131"/>
      <c r="J8" s="65"/>
    </row>
    <row r="9" spans="1:10" ht="13.5" customHeight="1" thickBot="1">
      <c r="A9" s="121"/>
      <c r="B9" s="115"/>
      <c r="C9" s="117"/>
      <c r="D9" s="111"/>
      <c r="E9" s="111"/>
      <c r="F9" s="118"/>
      <c r="G9" s="115"/>
      <c r="H9" s="124"/>
      <c r="I9" s="131"/>
      <c r="J9" s="66"/>
    </row>
    <row r="10" spans="3:5" ht="45.75" customHeight="1">
      <c r="C10" s="69" t="s">
        <v>54</v>
      </c>
      <c r="E10" s="42"/>
    </row>
    <row r="11" spans="1:10" ht="24.75" customHeight="1" thickBot="1">
      <c r="A11" s="67" t="s">
        <v>47</v>
      </c>
      <c r="B11" s="55" t="s">
        <v>34</v>
      </c>
      <c r="C11" s="55" t="s">
        <v>35</v>
      </c>
      <c r="D11" s="55" t="s">
        <v>36</v>
      </c>
      <c r="E11" s="68" t="s">
        <v>48</v>
      </c>
      <c r="F11" s="67" t="s">
        <v>49</v>
      </c>
      <c r="G11" s="67" t="s">
        <v>50</v>
      </c>
      <c r="H11" s="67" t="s">
        <v>51</v>
      </c>
      <c r="I11" s="67" t="s">
        <v>52</v>
      </c>
      <c r="J11" s="70" t="s">
        <v>53</v>
      </c>
    </row>
    <row r="12" spans="1:10" ht="13.5" customHeight="1">
      <c r="A12" s="129" t="s">
        <v>40</v>
      </c>
      <c r="B12" s="122">
        <v>0</v>
      </c>
      <c r="C12" s="117" t="e">
        <f>VLOOKUP(B12,'[2]пр.взв.'!B7:E22,2,FALSE)</f>
        <v>#N/A</v>
      </c>
      <c r="D12" s="111" t="e">
        <f>VLOOKUP(C12,'[2]пр.взв.'!C7:F22,2,FALSE)</f>
        <v>#N/A</v>
      </c>
      <c r="E12" s="111" t="e">
        <f>VLOOKUP(D12,'[2]пр.взв.'!D7:G22,2,FALSE)</f>
        <v>#N/A</v>
      </c>
      <c r="F12" s="118"/>
      <c r="G12" s="85"/>
      <c r="H12" s="115"/>
      <c r="I12" s="131"/>
      <c r="J12" s="64"/>
    </row>
    <row r="13" spans="1:10" ht="13.5" customHeight="1" thickBot="1">
      <c r="A13" s="113"/>
      <c r="B13" s="115"/>
      <c r="C13" s="117"/>
      <c r="D13" s="111"/>
      <c r="E13" s="111"/>
      <c r="F13" s="118"/>
      <c r="G13" s="85"/>
      <c r="H13" s="115"/>
      <c r="I13" s="131"/>
      <c r="J13" s="65"/>
    </row>
    <row r="14" spans="1:10" ht="13.5" customHeight="1">
      <c r="A14" s="120" t="s">
        <v>41</v>
      </c>
      <c r="B14" s="122">
        <v>0</v>
      </c>
      <c r="C14" s="117" t="e">
        <f>VLOOKUP(B14,'[2]пр.взв.'!B7:E22,2,FALSE)</f>
        <v>#N/A</v>
      </c>
      <c r="D14" s="111" t="e">
        <f>VLOOKUP(C14,'[2]пр.взв.'!C7:F22,2,FALSE)</f>
        <v>#N/A</v>
      </c>
      <c r="E14" s="111" t="e">
        <f>VLOOKUP(D14,'[2]пр.взв.'!D7:G22,2,FALSE)</f>
        <v>#N/A</v>
      </c>
      <c r="F14" s="118"/>
      <c r="G14" s="115"/>
      <c r="H14" s="115"/>
      <c r="I14" s="131"/>
      <c r="J14" s="65"/>
    </row>
    <row r="15" spans="1:10" ht="13.5" customHeight="1" thickBot="1">
      <c r="A15" s="121"/>
      <c r="B15" s="115"/>
      <c r="C15" s="117"/>
      <c r="D15" s="111"/>
      <c r="E15" s="111"/>
      <c r="F15" s="118"/>
      <c r="G15" s="115"/>
      <c r="H15" s="115"/>
      <c r="I15" s="131"/>
      <c r="J15" s="66"/>
    </row>
    <row r="16" ht="52.5" customHeight="1"/>
    <row r="17" spans="1:7" ht="13.5" customHeight="1">
      <c r="A17" s="21" t="str">
        <f>HYPERLINK('[1]реквизиты'!$A$10)</f>
        <v>Chief referee</v>
      </c>
      <c r="B17" s="26"/>
      <c r="C17" s="26"/>
      <c r="D17" s="26"/>
      <c r="E17" s="14"/>
      <c r="F17" s="43" t="str">
        <f>HYPERLINK('[1]реквизиты'!$G$10)</f>
        <v>A. Sheyko</v>
      </c>
      <c r="G17" s="24" t="str">
        <f>HYPERLINK('[1]реквизиты'!$G$11)</f>
        <v>/BLR/</v>
      </c>
    </row>
    <row r="18" spans="1:7" ht="30.75" customHeight="1">
      <c r="A18" s="26"/>
      <c r="B18" s="26"/>
      <c r="C18" s="26"/>
      <c r="D18" s="27"/>
      <c r="E18" s="15"/>
      <c r="F18" s="44"/>
      <c r="G18" s="15"/>
    </row>
    <row r="19" spans="1:7" ht="13.5" customHeight="1">
      <c r="A19" s="23" t="str">
        <f>HYPERLINK('[1]реквизиты'!$A$12)</f>
        <v>Chief secretary</v>
      </c>
      <c r="C19" s="26"/>
      <c r="D19" s="28"/>
      <c r="E19" s="45"/>
      <c r="F19" s="43" t="str">
        <f>HYPERLINK('[1]реквизиты'!$G$12)</f>
        <v>R. Zakirov</v>
      </c>
      <c r="G19" s="25" t="str">
        <f>HYPERLINK('[1]реквизиты'!$G$13)</f>
        <v>/RUS/</v>
      </c>
    </row>
    <row r="20" spans="1:7" ht="12.75">
      <c r="A20" s="23">
        <f>HYPERLINK('[1]реквизиты'!$A$22)</f>
      </c>
      <c r="C20" s="26"/>
      <c r="D20" s="26"/>
      <c r="E20" s="22"/>
      <c r="F20" s="43">
        <f>HYPERLINK('[1]реквизиты'!$G$22)</f>
      </c>
      <c r="G20" s="25">
        <f>HYPERLINK('[1]реквизиты'!$G$23)</f>
      </c>
    </row>
    <row r="21" spans="4:6" ht="12.75">
      <c r="D21" s="15"/>
      <c r="E21" s="15"/>
      <c r="F21" s="15"/>
    </row>
    <row r="22" spans="4:6" ht="12.75" customHeight="1">
      <c r="D22" s="15"/>
      <c r="E22" s="15"/>
      <c r="F22" s="15"/>
    </row>
    <row r="23" ht="12.75" customHeight="1"/>
    <row r="24" ht="12.75" customHeight="1"/>
    <row r="25" ht="12.75" customHeight="1"/>
  </sheetData>
  <mergeCells count="39">
    <mergeCell ref="E14:E15"/>
    <mergeCell ref="F14:F15"/>
    <mergeCell ref="G14:G15"/>
    <mergeCell ref="A14:A15"/>
    <mergeCell ref="B14:B15"/>
    <mergeCell ref="C14:C15"/>
    <mergeCell ref="D14:D15"/>
    <mergeCell ref="H14:H15"/>
    <mergeCell ref="H8:H9"/>
    <mergeCell ref="I6:I7"/>
    <mergeCell ref="I8:I9"/>
    <mergeCell ref="I14:I15"/>
    <mergeCell ref="H12:H13"/>
    <mergeCell ref="I12:I13"/>
    <mergeCell ref="A12:A13"/>
    <mergeCell ref="B12:B13"/>
    <mergeCell ref="C12:C13"/>
    <mergeCell ref="D12:D13"/>
    <mergeCell ref="A1:J1"/>
    <mergeCell ref="A8:A9"/>
    <mergeCell ref="B8:B9"/>
    <mergeCell ref="C8:C9"/>
    <mergeCell ref="D8:D9"/>
    <mergeCell ref="G6:G7"/>
    <mergeCell ref="H6:H7"/>
    <mergeCell ref="F6:F7"/>
    <mergeCell ref="A2:J2"/>
    <mergeCell ref="E3:F3"/>
    <mergeCell ref="E12:E13"/>
    <mergeCell ref="F12:F13"/>
    <mergeCell ref="G12:G13"/>
    <mergeCell ref="E8:E9"/>
    <mergeCell ref="F8:F9"/>
    <mergeCell ref="G8:G9"/>
    <mergeCell ref="E6:E7"/>
    <mergeCell ref="A6:A7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workbookViewId="0" topLeftCell="A21">
      <selection activeCell="A1" sqref="A1:G4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24" customHeight="1">
      <c r="A1" s="119" t="s">
        <v>46</v>
      </c>
      <c r="B1" s="119"/>
      <c r="C1" s="119"/>
      <c r="D1" s="119"/>
      <c r="E1" s="119"/>
      <c r="F1" s="119"/>
      <c r="G1" s="119"/>
      <c r="H1" s="119" t="s">
        <v>46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51"/>
      <c r="T1" s="51"/>
      <c r="U1" s="51"/>
    </row>
    <row r="2" spans="1:21" ht="27" customHeight="1">
      <c r="A2" s="133" t="str">
        <f>HYPERLINK('[1]реквизиты'!$A$2)</f>
        <v>Stage of Sambo World  Cup in commemoration  of A.A. Kharlampiev on sport  for senior  men</v>
      </c>
      <c r="B2" s="133"/>
      <c r="C2" s="133"/>
      <c r="D2" s="133"/>
      <c r="E2" s="133"/>
      <c r="F2" s="133"/>
      <c r="G2" s="133"/>
      <c r="H2" s="133" t="str">
        <f>HYPERLINK('[1]реквизиты'!$A$2)</f>
        <v>Stage of Sambo World  Cup in commemoration  of A.A. Kharlampiev on sport  for senior  men</v>
      </c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53"/>
      <c r="T2" s="53"/>
      <c r="U2" s="53"/>
    </row>
    <row r="3" spans="1:21" ht="18.75" customHeight="1">
      <c r="A3" s="134" t="str">
        <f>HYPERLINK('[1]реквизиты'!$A$3)</f>
        <v>06 -08 June 2008   Moscow (Russia)</v>
      </c>
      <c r="B3" s="134"/>
      <c r="C3" s="134"/>
      <c r="D3" s="134"/>
      <c r="E3" s="134"/>
      <c r="F3" s="134"/>
      <c r="G3" s="134"/>
      <c r="H3" s="134" t="str">
        <f>HYPERLINK('[1]реквизиты'!$A$3)</f>
        <v>06 -08 June 2008   Moscow (Russia)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48"/>
      <c r="T3" s="48"/>
      <c r="U3" s="48"/>
    </row>
    <row r="4" spans="1:18" ht="25.5" customHeight="1" thickBot="1">
      <c r="A4" s="132" t="str">
        <f>HYPERLINK('пр.взв.'!A3)</f>
        <v>Weight category 74 кg.</v>
      </c>
      <c r="B4" s="133"/>
      <c r="C4" s="133"/>
      <c r="D4" s="133"/>
      <c r="E4" s="133"/>
      <c r="F4" s="133"/>
      <c r="G4" s="133"/>
      <c r="H4" s="132" t="str">
        <f>HYPERLINK('пр.взв.'!A3)</f>
        <v>Weight category 74 кg.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1" ht="12.75" customHeight="1">
      <c r="A5" s="152">
        <v>1</v>
      </c>
      <c r="B5" s="148" t="str">
        <f>VLOOKUP(A5,'пр.взв.'!B7:C70,2,FALSE)</f>
        <v>DANIELYAN Ashot</v>
      </c>
      <c r="C5" s="149">
        <f>VLOOKUP(B5,'пр.взв.'!C7:D70,2,FALSE)</f>
        <v>1984</v>
      </c>
      <c r="D5" s="149" t="str">
        <f>VLOOKUP(C5,'пр.взв.'!D7:E70,2,FALSE)</f>
        <v>ARM</v>
      </c>
      <c r="G5" s="16"/>
      <c r="H5" s="150">
        <v>2</v>
      </c>
      <c r="I5" s="148" t="str">
        <f>VLOOKUP(H5,'пр.взв.'!B7:C70,2,FALSE)</f>
        <v>GABDESHEV Aibek </v>
      </c>
      <c r="J5" s="156">
        <f>VLOOKUP(H5,'пр.взв.'!B7:E70,3,FALSE)</f>
        <v>1986</v>
      </c>
      <c r="K5" s="157" t="str">
        <f>VLOOKUP(H5,'пр.взв.'!B7:E70,4,FALSE)</f>
        <v>KAZ</v>
      </c>
    </row>
    <row r="6" spans="1:11" ht="15">
      <c r="A6" s="144"/>
      <c r="B6" s="140"/>
      <c r="C6" s="142"/>
      <c r="D6" s="142"/>
      <c r="E6" s="2"/>
      <c r="F6" s="2"/>
      <c r="G6" s="12"/>
      <c r="H6" s="151"/>
      <c r="I6" s="140"/>
      <c r="J6" s="139"/>
      <c r="K6" s="141"/>
    </row>
    <row r="7" spans="1:13" ht="15">
      <c r="A7" s="144">
        <v>17</v>
      </c>
      <c r="B7" s="139" t="str">
        <f>VLOOKUP(A7,'пр.взв.'!B9:C72,2,FALSE)</f>
        <v>USTJuHIN Aleksandr</v>
      </c>
      <c r="C7" s="141" t="str">
        <f>VLOOKUP(B7,'пр.взв.'!C9:D72,2,FALSE)</f>
        <v>1983 МС</v>
      </c>
      <c r="D7" s="141" t="str">
        <f>VLOOKUP(C7,'пр.взв.'!D9:E72,2,FALSE)</f>
        <v>RUS</v>
      </c>
      <c r="E7" s="4"/>
      <c r="F7" s="2"/>
      <c r="G7" s="2"/>
      <c r="H7" s="146">
        <v>18</v>
      </c>
      <c r="I7" s="139" t="str">
        <f>VLOOKUP(H7,'пр.взв.'!B9:C72,2,FALSE)</f>
        <v>POPOV Stepan</v>
      </c>
      <c r="J7" s="154" t="str">
        <f>VLOOKUP(H7,'пр.взв.'!B9:E72,3,FALSE)</f>
        <v>1984 МС</v>
      </c>
      <c r="K7" s="141" t="str">
        <f>VLOOKUP(H7,'пр.взв.'!B9:E72,4,FALSE)</f>
        <v>BLR</v>
      </c>
      <c r="L7" s="32"/>
      <c r="M7" s="34"/>
    </row>
    <row r="8" spans="1:13" ht="15.75" thickBot="1">
      <c r="A8" s="145"/>
      <c r="B8" s="140"/>
      <c r="C8" s="142"/>
      <c r="D8" s="142"/>
      <c r="E8" s="5"/>
      <c r="F8" s="9"/>
      <c r="G8" s="2"/>
      <c r="H8" s="151"/>
      <c r="I8" s="140"/>
      <c r="J8" s="155"/>
      <c r="K8" s="142"/>
      <c r="L8" s="33"/>
      <c r="M8" s="34"/>
    </row>
    <row r="9" spans="1:13" ht="15">
      <c r="A9" s="152">
        <v>9</v>
      </c>
      <c r="B9" s="148" t="str">
        <f>VLOOKUP(A9,'пр.взв.'!B11:C74,2,FALSE)</f>
        <v>OPARIN Roman</v>
      </c>
      <c r="C9" s="149" t="str">
        <f>VLOOKUP(B9,'пр.взв.'!C11:D74,2,FALSE)</f>
        <v>1989 МС</v>
      </c>
      <c r="D9" s="149" t="str">
        <f>VLOOKUP(C9,'пр.взв.'!D11:E74,2,FALSE)</f>
        <v>RUS</v>
      </c>
      <c r="E9" s="5"/>
      <c r="F9" s="6"/>
      <c r="G9" s="2"/>
      <c r="H9" s="150">
        <v>10</v>
      </c>
      <c r="I9" s="148" t="str">
        <f>VLOOKUP(H9,'пр.взв.'!B11:C74,2,FALSE)</f>
        <v>ShABUROV Aleksandr</v>
      </c>
      <c r="J9" s="148" t="str">
        <f>VLOOKUP(H9,'пр.взв.'!B11:E74,3,FALSE)</f>
        <v>1986 МС</v>
      </c>
      <c r="K9" s="149" t="str">
        <f>VLOOKUP(H9,'пр.взв.'!B11:E74,4,FALSE)</f>
        <v>RUS</v>
      </c>
      <c r="L9" s="33"/>
      <c r="M9" s="35"/>
    </row>
    <row r="10" spans="1:13" ht="15">
      <c r="A10" s="144"/>
      <c r="B10" s="140"/>
      <c r="C10" s="142"/>
      <c r="D10" s="142"/>
      <c r="E10" s="10"/>
      <c r="F10" s="7"/>
      <c r="G10" s="2"/>
      <c r="H10" s="151"/>
      <c r="I10" s="140"/>
      <c r="J10" s="140"/>
      <c r="K10" s="142"/>
      <c r="L10" s="30"/>
      <c r="M10" s="36"/>
    </row>
    <row r="11" spans="1:13" ht="15">
      <c r="A11" s="144">
        <v>25</v>
      </c>
      <c r="B11" s="139" t="str">
        <f>VLOOKUP(A11,'пр.взв.'!B13:C76,2,FALSE)</f>
        <v>FOMIN Artem</v>
      </c>
      <c r="C11" s="141" t="str">
        <f>VLOOKUP(B11,'пр.взв.'!C13:D76,2,FALSE)</f>
        <v>1986  МС </v>
      </c>
      <c r="D11" s="141" t="str">
        <f>VLOOKUP(C11,'пр.взв.'!D13:E76,2,FALSE)</f>
        <v>RUS</v>
      </c>
      <c r="E11" s="3"/>
      <c r="F11" s="7"/>
      <c r="G11" s="2"/>
      <c r="H11" s="146">
        <v>26</v>
      </c>
      <c r="I11" s="139" t="str">
        <f>VLOOKUP(H11,'пр.взв.'!B13:C76,2,FALSE)</f>
        <v>SULAYMONOV Sulaymomon</v>
      </c>
      <c r="J11" s="139" t="str">
        <f>VLOOKUP(H11,'пр.взв.'!B13:E76,3,FALSE)</f>
        <v>1988 МС</v>
      </c>
      <c r="K11" s="141" t="str">
        <f>VLOOKUP(H11,'пр.взв.'!B13:E76,4,FALSE)</f>
        <v>TJK</v>
      </c>
      <c r="M11" s="37"/>
    </row>
    <row r="12" spans="1:13" ht="15.75" thickBot="1">
      <c r="A12" s="145"/>
      <c r="B12" s="140"/>
      <c r="C12" s="142"/>
      <c r="D12" s="142"/>
      <c r="E12" s="2"/>
      <c r="F12" s="7"/>
      <c r="G12" s="9"/>
      <c r="H12" s="151"/>
      <c r="I12" s="140"/>
      <c r="J12" s="140"/>
      <c r="K12" s="142"/>
      <c r="M12" s="37"/>
    </row>
    <row r="13" spans="1:14" ht="15">
      <c r="A13" s="152">
        <v>5</v>
      </c>
      <c r="B13" s="148" t="str">
        <f>VLOOKUP(A13,'пр.взв.'!B15:C78,2,FALSE)</f>
        <v>ZOLOTUHIN Aleksandr</v>
      </c>
      <c r="C13" s="149" t="str">
        <f>VLOOKUP(B13,'пр.взв.'!C15:D78,2,FALSE)</f>
        <v>1984 МС</v>
      </c>
      <c r="D13" s="149" t="str">
        <f>VLOOKUP(C13,'пр.взв.'!D15:E78,2,FALSE)</f>
        <v>RUS</v>
      </c>
      <c r="E13" s="2"/>
      <c r="F13" s="7"/>
      <c r="G13" s="13"/>
      <c r="H13" s="150">
        <v>6</v>
      </c>
      <c r="I13" s="148" t="str">
        <f>VLOOKUP(H13,'пр.взв.'!B15:C78,2,FALSE)</f>
        <v>GONChAROV Dmitrij</v>
      </c>
      <c r="J13" s="148" t="str">
        <f>VLOOKUP(H13,'пр.взв.'!B15:E78,3,FALSE)</f>
        <v>1985 МС</v>
      </c>
      <c r="K13" s="149" t="str">
        <f>VLOOKUP(H13,'пр.взв.'!B15:E78,4,FALSE)</f>
        <v>RUS</v>
      </c>
      <c r="M13" s="37"/>
      <c r="N13" s="39"/>
    </row>
    <row r="14" spans="1:14" ht="15">
      <c r="A14" s="144"/>
      <c r="B14" s="140"/>
      <c r="C14" s="142"/>
      <c r="D14" s="142"/>
      <c r="E14" s="8"/>
      <c r="F14" s="7"/>
      <c r="G14" s="2"/>
      <c r="H14" s="151"/>
      <c r="I14" s="140"/>
      <c r="J14" s="140"/>
      <c r="K14" s="142"/>
      <c r="L14" s="32"/>
      <c r="M14" s="36"/>
      <c r="N14" s="37"/>
    </row>
    <row r="15" spans="1:14" ht="15">
      <c r="A15" s="144">
        <v>21</v>
      </c>
      <c r="B15" s="139" t="str">
        <f>VLOOKUP(A15,'пр.взв.'!B17:C80,2,FALSE)</f>
        <v>DILBAG Singh</v>
      </c>
      <c r="C15" s="141">
        <f>VLOOKUP(B15,'пр.взв.'!C17:D80,2,FALSE)</f>
        <v>1974</v>
      </c>
      <c r="D15" s="141" t="str">
        <f>VLOOKUP(A15,'пр.взв.'!B7:F70,4,FALSE)</f>
        <v>IND</v>
      </c>
      <c r="E15" s="4"/>
      <c r="F15" s="7"/>
      <c r="G15" s="2"/>
      <c r="H15" s="146">
        <v>22</v>
      </c>
      <c r="I15" s="139" t="str">
        <f>VLOOKUP(H15,'пр.взв.'!B17:C80,2,FALSE)</f>
        <v>SHIBANOV Sergej</v>
      </c>
      <c r="J15" s="139" t="str">
        <f>VLOOKUP(H15,'пр.взв.'!B17:E80,3,FALSE)</f>
        <v>1981 МСМК</v>
      </c>
      <c r="K15" s="141" t="str">
        <f>VLOOKUP(H15,'пр.взв.'!B17:E80,4,FALSE)</f>
        <v>RUS</v>
      </c>
      <c r="L15" s="33"/>
      <c r="M15" s="36"/>
      <c r="N15" s="37"/>
    </row>
    <row r="16" spans="1:14" ht="15.75" thickBot="1">
      <c r="A16" s="145"/>
      <c r="B16" s="140"/>
      <c r="C16" s="142"/>
      <c r="D16" s="142"/>
      <c r="E16" s="5"/>
      <c r="F16" s="11"/>
      <c r="G16" s="2"/>
      <c r="H16" s="151"/>
      <c r="I16" s="140"/>
      <c r="J16" s="140"/>
      <c r="K16" s="142"/>
      <c r="L16" s="33"/>
      <c r="M16" s="38"/>
      <c r="N16" s="37"/>
    </row>
    <row r="17" spans="1:14" ht="15">
      <c r="A17" s="152">
        <v>13</v>
      </c>
      <c r="B17" s="148" t="str">
        <f>VLOOKUP(A17,'пр.взв.'!B19:C82,2,FALSE)</f>
        <v>KARAMYAN Armen</v>
      </c>
      <c r="C17" s="149">
        <f>VLOOKUP(B17,'пр.взв.'!C19:D82,2,FALSE)</f>
        <v>1989</v>
      </c>
      <c r="D17" s="149" t="str">
        <f>VLOOKUP(C17,'пр.взв.'!D19:E82,2,FALSE)</f>
        <v>TKM</v>
      </c>
      <c r="E17" s="5"/>
      <c r="F17" s="2"/>
      <c r="G17" s="2"/>
      <c r="H17" s="150">
        <v>14</v>
      </c>
      <c r="I17" s="148" t="str">
        <f>VLOOKUP(H17,'пр.взв.'!B19:C82,2,FALSE)</f>
        <v>BRUS Oeksandr</v>
      </c>
      <c r="J17" s="148" t="str">
        <f>VLOOKUP(H17,'пр.взв.'!B19:E82,3,FALSE)</f>
        <v>1986 МС</v>
      </c>
      <c r="K17" s="149" t="str">
        <f>VLOOKUP(H17,'пр.взв.'!B19:E82,4,FALSE)</f>
        <v>UKR</v>
      </c>
      <c r="L17" s="33"/>
      <c r="M17" s="34"/>
      <c r="N17" s="37"/>
    </row>
    <row r="18" spans="1:14" ht="15">
      <c r="A18" s="144"/>
      <c r="B18" s="140"/>
      <c r="C18" s="142"/>
      <c r="D18" s="142"/>
      <c r="E18" s="10"/>
      <c r="F18" s="2"/>
      <c r="G18" s="2"/>
      <c r="H18" s="151"/>
      <c r="I18" s="140"/>
      <c r="J18" s="140"/>
      <c r="K18" s="142"/>
      <c r="L18" s="30"/>
      <c r="M18" s="34"/>
      <c r="N18" s="37"/>
    </row>
    <row r="19" spans="1:14" ht="15">
      <c r="A19" s="144">
        <v>29</v>
      </c>
      <c r="B19" s="135" t="e">
        <f>VLOOKUP(A19,'пр.взв.'!B21:C84,2,FALSE)</f>
        <v>#N/A</v>
      </c>
      <c r="C19" s="137" t="e">
        <f>VLOOKUP(B19,'пр.взв.'!C21:D84,2,FALSE)</f>
        <v>#N/A</v>
      </c>
      <c r="D19" s="137" t="e">
        <f>VLOOKUP(C19,'пр.взв.'!D21:E84,2,FALSE)</f>
        <v>#N/A</v>
      </c>
      <c r="E19" s="3"/>
      <c r="F19" s="2"/>
      <c r="G19" s="2"/>
      <c r="H19" s="146">
        <v>30</v>
      </c>
      <c r="I19" s="135" t="e">
        <f>VLOOKUP(H19,'пр.взв.'!B21:C84,2,FALSE)</f>
        <v>#N/A</v>
      </c>
      <c r="J19" s="135" t="e">
        <f>VLOOKUP(H19,'пр.взв.'!B21:E84,3,FALSE)</f>
        <v>#N/A</v>
      </c>
      <c r="K19" s="137" t="e">
        <f>VLOOKUP(H19,'пр.взв.'!B21:E84,4,FALSE)</f>
        <v>#N/A</v>
      </c>
      <c r="N19" s="37"/>
    </row>
    <row r="20" spans="1:14" ht="15.75" thickBot="1">
      <c r="A20" s="145"/>
      <c r="B20" s="143"/>
      <c r="C20" s="153"/>
      <c r="D20" s="153"/>
      <c r="E20" s="2"/>
      <c r="F20" s="2"/>
      <c r="G20" s="29"/>
      <c r="H20" s="151"/>
      <c r="I20" s="143"/>
      <c r="J20" s="143"/>
      <c r="K20" s="153"/>
      <c r="N20" s="40"/>
    </row>
    <row r="21" spans="1:14" ht="15">
      <c r="A21" s="152">
        <v>3</v>
      </c>
      <c r="B21" s="148" t="str">
        <f>VLOOKUP(A21,'пр.взв.'!B7:C70,2,FALSE)</f>
        <v>KARIMOV Erlan</v>
      </c>
      <c r="C21" s="149" t="str">
        <f>VLOOKUP(B21,'пр.взв.'!C7:D70,2,FALSE)</f>
        <v>1988 КМС</v>
      </c>
      <c r="D21" s="149" t="str">
        <f>VLOOKUP(C21,'пр.взв.'!D7:E70,2,FALSE)</f>
        <v>KAZ</v>
      </c>
      <c r="E21" s="2"/>
      <c r="F21" s="2"/>
      <c r="G21" s="2"/>
      <c r="H21" s="150">
        <v>4</v>
      </c>
      <c r="I21" s="148" t="str">
        <f>VLOOKUP(H21,'пр.взв.'!B7:C70,2,FALSE)</f>
        <v>MIKOSKI  Djorjje</v>
      </c>
      <c r="J21" s="148">
        <f>VLOOKUP(H21,'пр.взв.'!B7:E70,3,FALSE)</f>
        <v>1985</v>
      </c>
      <c r="K21" s="149" t="str">
        <f>VLOOKUP(H21,'пр.взв.'!B7:E70,4,FALSE)</f>
        <v>SRB</v>
      </c>
      <c r="N21" s="37"/>
    </row>
    <row r="22" spans="1:14" ht="15">
      <c r="A22" s="144"/>
      <c r="B22" s="140"/>
      <c r="C22" s="142"/>
      <c r="D22" s="142"/>
      <c r="E22" s="8"/>
      <c r="F22" s="2"/>
      <c r="G22" s="2"/>
      <c r="H22" s="151"/>
      <c r="I22" s="140"/>
      <c r="J22" s="140"/>
      <c r="K22" s="142"/>
      <c r="N22" s="37"/>
    </row>
    <row r="23" spans="1:14" ht="15">
      <c r="A23" s="144">
        <v>19</v>
      </c>
      <c r="B23" s="139" t="str">
        <f>VLOOKUP(A23,'пр.взв.'!B25:C88,2,FALSE)</f>
        <v>BABIYChUK Dmitro</v>
      </c>
      <c r="C23" s="141" t="str">
        <f>VLOOKUP(B23,'пр.взв.'!C25:D88,2,FALSE)</f>
        <v>1984 мсмк</v>
      </c>
      <c r="D23" s="141" t="str">
        <f>VLOOKUP(C23,'пр.взв.'!D25:E88,2,FALSE)</f>
        <v>UKR</v>
      </c>
      <c r="E23" s="4"/>
      <c r="F23" s="2"/>
      <c r="G23" s="2"/>
      <c r="H23" s="146">
        <v>20</v>
      </c>
      <c r="I23" s="139" t="str">
        <f>VLOOKUP(H23,'пр.взв.'!B25:C88,2,FALSE)</f>
        <v>SAMOJLOV Nikolaj</v>
      </c>
      <c r="J23" s="139" t="str">
        <f>VLOOKUP(H23,'пр.взв.'!B25:E88,3,FALSE)</f>
        <v>1984 МС</v>
      </c>
      <c r="K23" s="141" t="str">
        <f>VLOOKUP(H23,'пр.взв.'!B25:E88,4,FALSE)</f>
        <v>RUS</v>
      </c>
      <c r="L23" s="32"/>
      <c r="M23" s="34"/>
      <c r="N23" s="37"/>
    </row>
    <row r="24" spans="1:14" ht="15.75" thickBot="1">
      <c r="A24" s="145"/>
      <c r="B24" s="140"/>
      <c r="C24" s="142"/>
      <c r="D24" s="142"/>
      <c r="E24" s="5"/>
      <c r="F24" s="9"/>
      <c r="G24" s="2"/>
      <c r="H24" s="151"/>
      <c r="I24" s="140"/>
      <c r="J24" s="140"/>
      <c r="K24" s="142"/>
      <c r="L24" s="33"/>
      <c r="M24" s="34"/>
      <c r="N24" s="37"/>
    </row>
    <row r="25" spans="1:14" ht="15">
      <c r="A25" s="152">
        <v>11</v>
      </c>
      <c r="B25" s="148" t="str">
        <f>VLOOKUP(A25,'пр.взв.'!B27:C90,2,FALSE)</f>
        <v>MARChENKO Ivan</v>
      </c>
      <c r="C25" s="149" t="str">
        <f>VLOOKUP(B25,'пр.взв.'!C27:D90,2,FALSE)</f>
        <v>1983 МС</v>
      </c>
      <c r="D25" s="149" t="str">
        <f>VLOOKUP(C25,'пр.взв.'!D27:E90,2,FALSE)</f>
        <v>RUS</v>
      </c>
      <c r="E25" s="5"/>
      <c r="F25" s="6"/>
      <c r="G25" s="2"/>
      <c r="H25" s="150">
        <v>12</v>
      </c>
      <c r="I25" s="148" t="str">
        <f>VLOOKUP(H25,'пр.взв.'!B27:C90,2,FALSE)</f>
        <v>KHEIRI Behnam</v>
      </c>
      <c r="J25" s="148">
        <f>VLOOKUP(H25,'пр.взв.'!B27:E90,3,FALSE)</f>
        <v>1971</v>
      </c>
      <c r="K25" s="149" t="str">
        <f>VLOOKUP(H25,'пр.взв.'!B27:E90,4,FALSE)</f>
        <v>IRN</v>
      </c>
      <c r="L25" s="33"/>
      <c r="M25" s="35"/>
      <c r="N25" s="37"/>
    </row>
    <row r="26" spans="1:14" ht="15">
      <c r="A26" s="144"/>
      <c r="B26" s="140"/>
      <c r="C26" s="142"/>
      <c r="D26" s="142"/>
      <c r="E26" s="10"/>
      <c r="F26" s="7"/>
      <c r="G26" s="2"/>
      <c r="H26" s="151"/>
      <c r="I26" s="140"/>
      <c r="J26" s="140"/>
      <c r="K26" s="142"/>
      <c r="L26" s="30"/>
      <c r="M26" s="36"/>
      <c r="N26" s="37"/>
    </row>
    <row r="27" spans="1:14" ht="15">
      <c r="A27" s="144">
        <v>27</v>
      </c>
      <c r="B27" s="139" t="str">
        <f>VLOOKUP(A27,'пр.взв.'!B29:C92,2,FALSE)</f>
        <v>ROSSA  Florian </v>
      </c>
      <c r="C27" s="141">
        <f>VLOOKUP(B27,'пр.взв.'!C29:D92,2,FALSE)</f>
        <v>1982</v>
      </c>
      <c r="D27" s="141" t="str">
        <f>VLOOKUP(C27,'пр.взв.'!D29:E92,2,FALSE)</f>
        <v>GER</v>
      </c>
      <c r="E27" s="3"/>
      <c r="F27" s="7"/>
      <c r="G27" s="2"/>
      <c r="H27" s="146">
        <v>28</v>
      </c>
      <c r="I27" s="135" t="e">
        <f>VLOOKUP(H27,'пр.взв.'!B29:C92,2,FALSE)</f>
        <v>#N/A</v>
      </c>
      <c r="J27" s="135" t="e">
        <f>VLOOKUP(H27,'пр.взв.'!B29:E92,3,FALSE)</f>
        <v>#N/A</v>
      </c>
      <c r="K27" s="137" t="e">
        <f>VLOOKUP(H27,'пр.взв.'!B29:E92,4,FALSE)</f>
        <v>#N/A</v>
      </c>
      <c r="M27" s="37"/>
      <c r="N27" s="37"/>
    </row>
    <row r="28" spans="1:14" ht="15.75" thickBot="1">
      <c r="A28" s="145"/>
      <c r="B28" s="140"/>
      <c r="C28" s="142"/>
      <c r="D28" s="142"/>
      <c r="E28" s="2"/>
      <c r="F28" s="7"/>
      <c r="G28" s="2"/>
      <c r="H28" s="151"/>
      <c r="I28" s="143"/>
      <c r="J28" s="143"/>
      <c r="K28" s="153"/>
      <c r="M28" s="37"/>
      <c r="N28" s="37"/>
    </row>
    <row r="29" spans="1:14" ht="15">
      <c r="A29" s="152">
        <v>7</v>
      </c>
      <c r="B29" s="148" t="str">
        <f>VLOOKUP(A29,'пр.взв.'!B7:C70,2,FALSE)</f>
        <v>OSLOBANU Sergey</v>
      </c>
      <c r="C29" s="149" t="str">
        <f>VLOOKUP(B29,'пр.взв.'!C7:D70,2,FALSE)</f>
        <v>1986</v>
      </c>
      <c r="D29" s="149" t="str">
        <f>VLOOKUP(C29,'пр.взв.'!D7:E70,2,FALSE)</f>
        <v>MDA</v>
      </c>
      <c r="E29" s="2"/>
      <c r="F29" s="7"/>
      <c r="G29" s="41"/>
      <c r="H29" s="150">
        <v>8</v>
      </c>
      <c r="I29" s="148" t="str">
        <f>VLOOKUP(H29,'пр.взв.'!B7:C70,2,FALSE)</f>
        <v>PEREPELJuK Andrej</v>
      </c>
      <c r="J29" s="148" t="str">
        <f>VLOOKUP(H29,'пр.взв.'!B7:E70,3,FALSE)</f>
        <v>1985 МС</v>
      </c>
      <c r="K29" s="149" t="str">
        <f>VLOOKUP(H29,'пр.взв.'!B7:E70,4,FALSE)</f>
        <v>RUS</v>
      </c>
      <c r="M29" s="37"/>
      <c r="N29" s="40"/>
    </row>
    <row r="30" spans="1:13" ht="15">
      <c r="A30" s="144"/>
      <c r="B30" s="140"/>
      <c r="C30" s="142"/>
      <c r="D30" s="142"/>
      <c r="E30" s="8"/>
      <c r="F30" s="7"/>
      <c r="G30" s="2"/>
      <c r="H30" s="151"/>
      <c r="I30" s="140"/>
      <c r="J30" s="140"/>
      <c r="K30" s="142"/>
      <c r="M30" s="37"/>
    </row>
    <row r="31" spans="1:13" ht="15">
      <c r="A31" s="144">
        <v>23</v>
      </c>
      <c r="B31" s="139" t="str">
        <f>VLOOKUP(A31,'пр.взв.'!B33:C96,2,FALSE)</f>
        <v>SHAROV Alexsandr</v>
      </c>
      <c r="C31" s="141" t="str">
        <f>VLOOKUP(B31,'пр.взв.'!C33:D96,2,FALSE)</f>
        <v>1979 МСМК</v>
      </c>
      <c r="D31" s="141" t="str">
        <f>VLOOKUP(A31,'пр.взв.'!B7:F70,4,FALSE)</f>
        <v>RUS</v>
      </c>
      <c r="E31" s="4"/>
      <c r="F31" s="7"/>
      <c r="G31" s="2"/>
      <c r="H31" s="146">
        <v>24</v>
      </c>
      <c r="I31" s="139" t="str">
        <f>VLOOKUP(H31,'пр.взв.'!B33:C96,2,FALSE)</f>
        <v>JU  GEONHOI</v>
      </c>
      <c r="J31" s="139">
        <f>VLOOKUP(H31,'пр.взв.'!B33:E96,3,FALSE)</f>
        <v>1991</v>
      </c>
      <c r="K31" s="141" t="str">
        <f>VLOOKUP(H31,'пр.взв.'!B33:E96,4,FALSE)</f>
        <v>COR</v>
      </c>
      <c r="L31" s="32"/>
      <c r="M31" s="36"/>
    </row>
    <row r="32" spans="1:13" ht="15.75" thickBot="1">
      <c r="A32" s="145"/>
      <c r="B32" s="140"/>
      <c r="C32" s="142"/>
      <c r="D32" s="142"/>
      <c r="E32" s="5"/>
      <c r="F32" s="11"/>
      <c r="G32" s="2"/>
      <c r="H32" s="151"/>
      <c r="I32" s="140"/>
      <c r="J32" s="140"/>
      <c r="K32" s="142"/>
      <c r="L32" s="33"/>
      <c r="M32" s="38"/>
    </row>
    <row r="33" spans="1:13" ht="15">
      <c r="A33" s="152">
        <v>15</v>
      </c>
      <c r="B33" s="148" t="str">
        <f>VLOOKUP(A33,'пр.взв.'!B35:C98,2,FALSE)</f>
        <v>GONCEARENKO Aleksey</v>
      </c>
      <c r="C33" s="149">
        <f>VLOOKUP(B33,'пр.взв.'!C35:D98,2,FALSE)</f>
        <v>1983</v>
      </c>
      <c r="D33" s="149" t="str">
        <f>VLOOKUP(C33,'пр.взв.'!D35:E98,2,FALSE)</f>
        <v>ROM</v>
      </c>
      <c r="E33" s="5"/>
      <c r="F33" s="2"/>
      <c r="G33" s="2"/>
      <c r="H33" s="150">
        <v>16</v>
      </c>
      <c r="I33" s="148" t="str">
        <f>VLOOKUP(H33,'пр.взв.'!B35:C98,2,FALSE)</f>
        <v>Djichev Tomaz</v>
      </c>
      <c r="J33" s="148" t="str">
        <f>VLOOKUP(H33,'пр.взв.'!B35:E98,3,FALSE)</f>
        <v>1984  МС</v>
      </c>
      <c r="K33" s="149" t="str">
        <f>VLOOKUP(H33,'пр.взв.'!B35:E98,4,FALSE)</f>
        <v>RUS</v>
      </c>
      <c r="L33" s="33"/>
      <c r="M33" s="34"/>
    </row>
    <row r="34" spans="1:13" ht="15">
      <c r="A34" s="144"/>
      <c r="B34" s="140"/>
      <c r="C34" s="142"/>
      <c r="D34" s="142"/>
      <c r="E34" s="10"/>
      <c r="F34" s="2"/>
      <c r="G34" s="2"/>
      <c r="H34" s="151"/>
      <c r="I34" s="140"/>
      <c r="J34" s="140"/>
      <c r="K34" s="142"/>
      <c r="L34" s="30"/>
      <c r="M34" s="34"/>
    </row>
    <row r="35" spans="1:11" ht="15">
      <c r="A35" s="144">
        <v>31</v>
      </c>
      <c r="B35" s="135" t="e">
        <f>VLOOKUP(A35,'пр.взв.'!B37:C100,2,FALSE)</f>
        <v>#N/A</v>
      </c>
      <c r="C35" s="137" t="e">
        <f>VLOOKUP(B35,'пр.взв.'!C37:D100,2,FALSE)</f>
        <v>#N/A</v>
      </c>
      <c r="D35" s="137" t="e">
        <f>VLOOKUP(C35,'пр.взв.'!D37:E100,2,FALSE)</f>
        <v>#N/A</v>
      </c>
      <c r="E35" s="3"/>
      <c r="F35" s="2"/>
      <c r="G35" s="2"/>
      <c r="H35" s="146">
        <v>32</v>
      </c>
      <c r="I35" s="135" t="e">
        <f>VLOOKUP(H35,'пр.взв.'!B37:C100,2,FALSE)</f>
        <v>#N/A</v>
      </c>
      <c r="J35" s="135" t="e">
        <f>VLOOKUP(H35,'пр.взв.'!B37:E100,3,FALSE)</f>
        <v>#N/A</v>
      </c>
      <c r="K35" s="137" t="e">
        <f>VLOOKUP(H35,'пр.взв.'!B37:E100,4,FALSE)</f>
        <v>#N/A</v>
      </c>
    </row>
    <row r="36" spans="1:11" ht="13.5" customHeight="1" thickBot="1">
      <c r="A36" s="145"/>
      <c r="B36" s="136"/>
      <c r="C36" s="138"/>
      <c r="D36" s="138"/>
      <c r="H36" s="147"/>
      <c r="I36" s="136"/>
      <c r="J36" s="136"/>
      <c r="K36" s="138"/>
    </row>
    <row r="37" spans="1:16" ht="15">
      <c r="A37" s="1"/>
      <c r="B37" s="1"/>
      <c r="C37" s="1"/>
      <c r="E37" s="2"/>
      <c r="F37" s="2"/>
      <c r="G37" s="2"/>
      <c r="K37" s="44"/>
      <c r="P37" s="20"/>
    </row>
    <row r="50" spans="2:14" ht="12.75">
      <c r="B50" s="15"/>
      <c r="C50" s="18"/>
      <c r="D50" s="46"/>
      <c r="E50" s="18"/>
      <c r="F50" s="46"/>
      <c r="G50" s="15"/>
      <c r="I50" s="15"/>
      <c r="J50" s="18"/>
      <c r="K50" s="46"/>
      <c r="L50" s="18"/>
      <c r="M50" s="46"/>
      <c r="N50" s="15"/>
    </row>
    <row r="51" spans="2:14" ht="13.5">
      <c r="B51" s="15"/>
      <c r="C51" s="18"/>
      <c r="D51" s="19"/>
      <c r="E51" s="18"/>
      <c r="F51" s="19"/>
      <c r="G51" s="18"/>
      <c r="I51" s="15"/>
      <c r="J51" s="18"/>
      <c r="K51" s="19"/>
      <c r="L51" s="18"/>
      <c r="M51" s="19"/>
      <c r="N51" s="15"/>
    </row>
    <row r="52" spans="2:14" ht="13.5">
      <c r="B52" s="15"/>
      <c r="C52" s="19"/>
      <c r="D52" s="18"/>
      <c r="E52" s="46"/>
      <c r="F52" s="18"/>
      <c r="G52" s="15"/>
      <c r="I52" s="15"/>
      <c r="J52" s="19"/>
      <c r="K52" s="18"/>
      <c r="L52" s="46"/>
      <c r="M52" s="18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1"/>
    </row>
  </sheetData>
  <mergeCells count="140"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31:A32"/>
    <mergeCell ref="B31:B32"/>
    <mergeCell ref="C31:C32"/>
    <mergeCell ref="D31:D32"/>
    <mergeCell ref="A33:A34"/>
    <mergeCell ref="B33:B34"/>
    <mergeCell ref="C33:C34"/>
    <mergeCell ref="D33:D34"/>
    <mergeCell ref="H35:H36"/>
    <mergeCell ref="I33:I34"/>
    <mergeCell ref="J33:J34"/>
    <mergeCell ref="K33:K34"/>
    <mergeCell ref="H33:H34"/>
    <mergeCell ref="A35:A36"/>
    <mergeCell ref="B35:B36"/>
    <mergeCell ref="C35:C36"/>
    <mergeCell ref="D35:D36"/>
    <mergeCell ref="O2:R2"/>
    <mergeCell ref="O3:R3"/>
    <mergeCell ref="I35:I36"/>
    <mergeCell ref="J35:J36"/>
    <mergeCell ref="K35:K36"/>
    <mergeCell ref="I31:I32"/>
    <mergeCell ref="J31:J32"/>
    <mergeCell ref="K31:K32"/>
    <mergeCell ref="I27:I28"/>
    <mergeCell ref="J27:J28"/>
    <mergeCell ref="H4:N4"/>
    <mergeCell ref="O4:R4"/>
    <mergeCell ref="A1:G1"/>
    <mergeCell ref="A4:G4"/>
    <mergeCell ref="H1:N1"/>
    <mergeCell ref="O1:R1"/>
    <mergeCell ref="H3:N3"/>
    <mergeCell ref="A2:G2"/>
    <mergeCell ref="A3:G3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148"/>
  <sheetViews>
    <sheetView tabSelected="1" workbookViewId="0" topLeftCell="A35">
      <selection activeCell="S48" sqref="S48"/>
    </sheetView>
  </sheetViews>
  <sheetFormatPr defaultColWidth="9.140625" defaultRowHeight="12.75"/>
  <cols>
    <col min="1" max="1" width="4.8515625" style="0" customWidth="1"/>
    <col min="2" max="2" width="20.57421875" style="0" customWidth="1"/>
    <col min="3" max="3" width="9.57421875" style="0" customWidth="1"/>
    <col min="4" max="4" width="6.00390625" style="0" customWidth="1"/>
    <col min="5" max="5" width="3.7109375" style="0" customWidth="1"/>
    <col min="6" max="6" width="3.57421875" style="0" customWidth="1"/>
    <col min="7" max="7" width="3.710937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3.57421875" style="0" customWidth="1"/>
    <col min="13" max="13" width="2.57421875" style="0" customWidth="1"/>
    <col min="14" max="14" width="4.140625" style="0" customWidth="1"/>
    <col min="15" max="15" width="2.421875" style="0" customWidth="1"/>
    <col min="16" max="16" width="19.28125" style="0" customWidth="1"/>
    <col min="17" max="17" width="4.7109375" style="0" customWidth="1"/>
  </cols>
  <sheetData>
    <row r="1" spans="3:15" ht="36" customHeight="1" thickBot="1">
      <c r="C1" s="84"/>
      <c r="D1" s="158" t="s">
        <v>43</v>
      </c>
      <c r="E1" s="158"/>
      <c r="F1" s="158"/>
      <c r="G1" s="158"/>
      <c r="H1" s="158"/>
      <c r="I1" s="158"/>
      <c r="J1" s="158"/>
      <c r="K1" s="158"/>
      <c r="L1" s="158"/>
      <c r="M1" s="84"/>
      <c r="N1" s="84"/>
      <c r="O1" s="84"/>
    </row>
    <row r="2" spans="2:17" ht="43.5" customHeight="1" thickBot="1">
      <c r="B2" s="71"/>
      <c r="C2" s="234" t="str">
        <f>HYPERLINK('[1]реквизиты'!$A$2)</f>
        <v>Stage of Sambo World  Cup in commemoration  of A.A. Kharlampiev on sport  for senior  men</v>
      </c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74"/>
      <c r="Q2" s="74"/>
    </row>
    <row r="3" spans="2:17" ht="14.25" customHeight="1" thickBot="1">
      <c r="B3" s="72"/>
      <c r="C3" s="126" t="str">
        <f>HYPERLINK('[1]реквизиты'!$A$3)</f>
        <v>06 -08 June 2008   Moscow (Russia)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73"/>
      <c r="Q3" s="73"/>
    </row>
    <row r="4" spans="4:14" ht="20.25" customHeight="1" thickBot="1">
      <c r="D4" s="169" t="str">
        <f>HYPERLINK('пр.взв.'!A3)</f>
        <v>Weight category 74 кg.</v>
      </c>
      <c r="E4" s="170"/>
      <c r="F4" s="170"/>
      <c r="G4" s="170"/>
      <c r="H4" s="170"/>
      <c r="I4" s="170"/>
      <c r="J4" s="170"/>
      <c r="K4" s="170"/>
      <c r="L4" s="170"/>
      <c r="M4" s="171"/>
      <c r="N4" s="58"/>
    </row>
    <row r="5" spans="8:13" ht="9" customHeight="1">
      <c r="H5" s="47"/>
      <c r="I5" s="15"/>
      <c r="J5" s="56"/>
      <c r="K5" s="15"/>
      <c r="L5" s="15"/>
      <c r="M5" s="15"/>
    </row>
    <row r="6" spans="1:14" ht="9" customHeight="1">
      <c r="A6" s="184" t="s">
        <v>32</v>
      </c>
      <c r="H6" s="47"/>
      <c r="I6" s="15"/>
      <c r="J6" s="15"/>
      <c r="K6" s="15"/>
      <c r="L6" s="47"/>
      <c r="M6" s="15"/>
      <c r="N6" s="15"/>
    </row>
    <row r="7" spans="1:14" ht="9" customHeight="1" thickBot="1">
      <c r="A7" s="185"/>
      <c r="H7" s="57"/>
      <c r="I7" s="15"/>
      <c r="J7" s="15"/>
      <c r="K7" s="15"/>
      <c r="L7" s="57"/>
      <c r="M7" s="15"/>
      <c r="N7" s="15"/>
    </row>
    <row r="8" spans="1:14" ht="9" customHeight="1" thickBot="1">
      <c r="A8" s="178">
        <v>1</v>
      </c>
      <c r="B8" s="187" t="str">
        <f>VLOOKUP('пр.хода'!A8,'пр.взв.'!B7:E70,2,FALSE)</f>
        <v>DANIELYAN Ashot</v>
      </c>
      <c r="C8" s="159">
        <f>VLOOKUP('пр.хода'!B8,'пр.взв.'!C7:F70,2,FALSE)</f>
        <v>1984</v>
      </c>
      <c r="D8" s="159" t="str">
        <f>VLOOKUP('пр.хода'!C8,'пр.взв.'!D7:G70,2,FALSE)</f>
        <v>ARM</v>
      </c>
      <c r="H8" s="15"/>
      <c r="I8" s="15"/>
      <c r="J8" s="47"/>
      <c r="K8" s="15"/>
      <c r="L8" s="15"/>
      <c r="M8" s="15"/>
      <c r="N8" s="47"/>
    </row>
    <row r="9" spans="1:14" ht="9" customHeight="1">
      <c r="A9" s="186"/>
      <c r="B9" s="188"/>
      <c r="C9" s="160"/>
      <c r="D9" s="160"/>
      <c r="E9" s="75">
        <v>17</v>
      </c>
      <c r="G9" s="15"/>
      <c r="H9" s="15"/>
      <c r="J9" s="57"/>
      <c r="K9" s="15"/>
      <c r="L9" s="15"/>
      <c r="M9" s="15"/>
      <c r="N9" s="57"/>
    </row>
    <row r="10" spans="1:14" ht="9" customHeight="1" thickBot="1">
      <c r="A10" s="167">
        <v>17</v>
      </c>
      <c r="B10" s="189" t="str">
        <f>VLOOKUP('пр.хода'!A10,'пр.взв.'!B9:E72,2,FALSE)</f>
        <v>USTJuHIN Aleksandr</v>
      </c>
      <c r="C10" s="176" t="str">
        <f>VLOOKUP('пр.хода'!B10,'пр.взв.'!C9:F72,2,FALSE)</f>
        <v>1983 МС</v>
      </c>
      <c r="D10" s="160" t="str">
        <f>VLOOKUP('пр.хода'!C10,'пр.взв.'!D9:G72,2,FALSE)</f>
        <v>RUS</v>
      </c>
      <c r="E10" s="76" t="s">
        <v>110</v>
      </c>
      <c r="F10" s="17"/>
      <c r="G10" s="34"/>
      <c r="L10" s="47"/>
      <c r="M10" s="15"/>
      <c r="N10" s="15"/>
    </row>
    <row r="11" spans="1:17" ht="9" customHeight="1" thickBot="1">
      <c r="A11" s="168"/>
      <c r="B11" s="175"/>
      <c r="C11" s="177"/>
      <c r="D11" s="142"/>
      <c r="F11" s="15"/>
      <c r="G11" s="77">
        <v>17</v>
      </c>
      <c r="H11" s="15"/>
      <c r="I11" s="15"/>
      <c r="L11" s="57"/>
      <c r="M11" s="15"/>
      <c r="N11" s="196">
        <v>1</v>
      </c>
      <c r="O11" s="202">
        <v>17</v>
      </c>
      <c r="P11" s="204" t="str">
        <f>VLOOKUP(O11,'пр.взв.'!B7:E70,2,FALSE)</f>
        <v>USTJuHIN Aleksandr</v>
      </c>
      <c r="Q11" s="206" t="str">
        <f>VLOOKUP(P11,'пр.взв.'!C7:F70,3,FALSE)</f>
        <v>RUS</v>
      </c>
    </row>
    <row r="12" spans="1:17" ht="9" customHeight="1" thickBot="1">
      <c r="A12" s="181">
        <v>9</v>
      </c>
      <c r="B12" s="174" t="str">
        <f>VLOOKUP('пр.хода'!A12,'пр.взв.'!B11:E74,2,FALSE)</f>
        <v>OPARIN Roman</v>
      </c>
      <c r="C12" s="183" t="str">
        <f>VLOOKUP('пр.хода'!B12,'пр.взв.'!C11:F74,2,FALSE)</f>
        <v>1989 МС</v>
      </c>
      <c r="D12" s="166" t="str">
        <f>VLOOKUP('пр.хода'!C12,'пр.взв.'!D11:G74,2,FALSE)</f>
        <v>RUS</v>
      </c>
      <c r="F12" s="15"/>
      <c r="G12" s="78" t="s">
        <v>111</v>
      </c>
      <c r="H12" s="17"/>
      <c r="I12" s="34"/>
      <c r="L12" s="15"/>
      <c r="M12" s="15"/>
      <c r="N12" s="197"/>
      <c r="O12" s="203"/>
      <c r="P12" s="205"/>
      <c r="Q12" s="207"/>
    </row>
    <row r="13" spans="1:17" ht="9" customHeight="1">
      <c r="A13" s="182"/>
      <c r="B13" s="175"/>
      <c r="C13" s="177"/>
      <c r="D13" s="142"/>
      <c r="E13" s="75">
        <v>25</v>
      </c>
      <c r="F13" s="14"/>
      <c r="G13" s="34"/>
      <c r="H13" s="15"/>
      <c r="I13" s="34"/>
      <c r="N13" s="208">
        <v>2</v>
      </c>
      <c r="O13" s="210">
        <v>18</v>
      </c>
      <c r="P13" s="211" t="str">
        <f>VLOOKUP(O13,'пр.взв.'!B7:E70,2,FALSE)</f>
        <v>POPOV Stepan</v>
      </c>
      <c r="Q13" s="212" t="str">
        <f>VLOOKUP(P13,'пр.взв.'!C7:F70,3,FALSE)</f>
        <v>BLR</v>
      </c>
    </row>
    <row r="14" spans="1:17" ht="9" customHeight="1" thickBot="1">
      <c r="A14" s="167">
        <v>25</v>
      </c>
      <c r="B14" s="189" t="str">
        <f>VLOOKUP('пр.хода'!A14,'пр.взв.'!B13:E76,2,FALSE)</f>
        <v>FOMIN Artem</v>
      </c>
      <c r="C14" s="176" t="str">
        <f>VLOOKUP('пр.хода'!B14,'пр.взв.'!C13:F76,2,FALSE)</f>
        <v>1986  МС </v>
      </c>
      <c r="D14" s="160" t="str">
        <f>VLOOKUP('пр.хода'!C14,'пр.взв.'!D13:G76,2,FALSE)</f>
        <v>RUS</v>
      </c>
      <c r="E14" s="76" t="s">
        <v>110</v>
      </c>
      <c r="G14" s="15"/>
      <c r="H14" s="15"/>
      <c r="I14" s="34"/>
      <c r="N14" s="209"/>
      <c r="O14" s="210"/>
      <c r="P14" s="211"/>
      <c r="Q14" s="212"/>
    </row>
    <row r="15" spans="1:17" ht="9" customHeight="1" thickBot="1">
      <c r="A15" s="168"/>
      <c r="B15" s="175"/>
      <c r="C15" s="177"/>
      <c r="D15" s="142"/>
      <c r="G15" s="15"/>
      <c r="H15" s="15"/>
      <c r="I15" s="77">
        <v>17</v>
      </c>
      <c r="N15" s="198">
        <v>3</v>
      </c>
      <c r="O15" s="213">
        <v>8</v>
      </c>
      <c r="P15" s="214" t="str">
        <f>VLOOKUP(O15,'пр.взв.'!B7:E70,2,FALSE)</f>
        <v>PEREPELJuK Andrej</v>
      </c>
      <c r="Q15" s="215" t="str">
        <f>VLOOKUP(P15,'пр.взв.'!C7:F70,3,FALSE)</f>
        <v>RUS</v>
      </c>
    </row>
    <row r="16" spans="1:17" ht="9" customHeight="1" thickBot="1">
      <c r="A16" s="181">
        <v>5</v>
      </c>
      <c r="B16" s="174" t="str">
        <f>VLOOKUP('пр.хода'!A16,'пр.взв.'!B15:E78,2,FALSE)</f>
        <v>ZOLOTUHIN Aleksandr</v>
      </c>
      <c r="C16" s="183" t="str">
        <f>VLOOKUP('пр.хода'!B16,'пр.взв.'!C15:F78,2,FALSE)</f>
        <v>1984 МС</v>
      </c>
      <c r="D16" s="166" t="str">
        <f>VLOOKUP('пр.хода'!C16,'пр.взв.'!D15:G78,2,FALSE)</f>
        <v>RUS</v>
      </c>
      <c r="G16" s="15"/>
      <c r="H16" s="15"/>
      <c r="I16" s="78" t="s">
        <v>111</v>
      </c>
      <c r="J16" s="39"/>
      <c r="N16" s="199"/>
      <c r="O16" s="213"/>
      <c r="P16" s="214"/>
      <c r="Q16" s="215"/>
    </row>
    <row r="17" spans="1:17" ht="9" customHeight="1">
      <c r="A17" s="182"/>
      <c r="B17" s="175"/>
      <c r="C17" s="177"/>
      <c r="D17" s="142"/>
      <c r="E17" s="75">
        <v>5</v>
      </c>
      <c r="G17" s="15"/>
      <c r="H17" s="15"/>
      <c r="I17" s="34"/>
      <c r="J17" s="37"/>
      <c r="N17" s="216">
        <v>4</v>
      </c>
      <c r="O17" s="218">
        <v>23</v>
      </c>
      <c r="P17" s="220" t="str">
        <f>VLOOKUP(O17,'пр.взв.'!B7:E70,2,FALSE)</f>
        <v>SHAROV Alexsandr</v>
      </c>
      <c r="Q17" s="222" t="str">
        <f>VLOOKUP(P17,'пр.взв.'!C7:F70,3,FALSE)</f>
        <v>RUS</v>
      </c>
    </row>
    <row r="18" spans="1:17" ht="9" customHeight="1" thickBot="1">
      <c r="A18" s="167">
        <v>21</v>
      </c>
      <c r="B18" s="189" t="str">
        <f>VLOOKUP('пр.хода'!A18,'пр.взв.'!B17:E80,2,FALSE)</f>
        <v>DILBAG Singh</v>
      </c>
      <c r="C18" s="176">
        <f>VLOOKUP('пр.хода'!B18,'пр.взв.'!C17:F80,2,FALSE)</f>
        <v>1974</v>
      </c>
      <c r="D18" s="160" t="str">
        <f>VLOOKUP(A18,'пр.взв.'!B7:F70,4,FALSE)</f>
        <v>IND</v>
      </c>
      <c r="E18" s="76" t="s">
        <v>109</v>
      </c>
      <c r="F18" s="17"/>
      <c r="G18" s="34"/>
      <c r="H18" s="15"/>
      <c r="I18" s="34"/>
      <c r="J18" s="37"/>
      <c r="N18" s="217"/>
      <c r="O18" s="219"/>
      <c r="P18" s="221"/>
      <c r="Q18" s="223"/>
    </row>
    <row r="19" spans="1:17" ht="9" customHeight="1" thickBot="1">
      <c r="A19" s="168"/>
      <c r="B19" s="175"/>
      <c r="C19" s="177"/>
      <c r="D19" s="142"/>
      <c r="F19" s="15"/>
      <c r="G19" s="77">
        <v>5</v>
      </c>
      <c r="H19" s="14"/>
      <c r="I19" s="34"/>
      <c r="J19" s="37"/>
      <c r="M19" s="86"/>
      <c r="N19" s="200" t="s">
        <v>116</v>
      </c>
      <c r="O19" s="224" t="s">
        <v>8</v>
      </c>
      <c r="P19" s="220" t="str">
        <f>HYPERLINK(B16)</f>
        <v>ZOLOTUHIN Aleksandr</v>
      </c>
      <c r="Q19" s="222" t="str">
        <f>HYPERLINK(D16)</f>
        <v>RUS</v>
      </c>
    </row>
    <row r="20" spans="1:17" ht="9" customHeight="1" thickBot="1">
      <c r="A20" s="181">
        <v>13</v>
      </c>
      <c r="B20" s="174" t="str">
        <f>VLOOKUP('пр.хода'!A20,'пр.взв.'!B19:E82,2,FALSE)</f>
        <v>KARAMYAN Armen</v>
      </c>
      <c r="C20" s="183">
        <f>VLOOKUP('пр.хода'!B20,'пр.взв.'!C19:F82,2,FALSE)</f>
        <v>1989</v>
      </c>
      <c r="D20" s="166" t="str">
        <f>VLOOKUP('пр.хода'!C20,'пр.взв.'!D19:G82,2,FALSE)</f>
        <v>TKM</v>
      </c>
      <c r="F20" s="15"/>
      <c r="G20" s="78" t="s">
        <v>112</v>
      </c>
      <c r="H20" s="15"/>
      <c r="I20" s="15"/>
      <c r="J20" s="37"/>
      <c r="M20" s="86"/>
      <c r="N20" s="201"/>
      <c r="O20" s="225"/>
      <c r="P20" s="221"/>
      <c r="Q20" s="223"/>
    </row>
    <row r="21" spans="1:17" ht="9" customHeight="1">
      <c r="A21" s="182"/>
      <c r="B21" s="175"/>
      <c r="C21" s="177"/>
      <c r="D21" s="142"/>
      <c r="E21" s="75">
        <v>13</v>
      </c>
      <c r="F21" s="14"/>
      <c r="G21" s="34"/>
      <c r="H21" s="15"/>
      <c r="I21" s="15"/>
      <c r="J21" s="37"/>
      <c r="M21" s="86"/>
      <c r="N21" s="200" t="s">
        <v>116</v>
      </c>
      <c r="O21" s="224" t="s">
        <v>15</v>
      </c>
      <c r="P21" s="220" t="str">
        <f>HYPERLINK(B28)</f>
        <v>MARChENKO Ivan</v>
      </c>
      <c r="Q21" s="222" t="str">
        <f>HYPERLINK(D28)</f>
        <v>RUS</v>
      </c>
    </row>
    <row r="22" spans="1:17" ht="9" customHeight="1" thickBot="1">
      <c r="A22" s="167">
        <v>29</v>
      </c>
      <c r="B22" s="190" t="e">
        <f>VLOOKUP('пр.хода'!A22,'пр.взв.'!B21:E84,2,FALSE)</f>
        <v>#N/A</v>
      </c>
      <c r="C22" s="192" t="e">
        <f>VLOOKUP('пр.хода'!B22,'пр.взв.'!C21:F84,2,FALSE)</f>
        <v>#N/A</v>
      </c>
      <c r="D22" s="165" t="e">
        <f>VLOOKUP('пр.хода'!C22,'пр.взв.'!D21:G84,2,FALSE)</f>
        <v>#N/A</v>
      </c>
      <c r="E22" s="76"/>
      <c r="G22" s="15"/>
      <c r="H22" s="15"/>
      <c r="I22" s="15"/>
      <c r="J22" s="37"/>
      <c r="M22" s="86"/>
      <c r="N22" s="201"/>
      <c r="O22" s="225"/>
      <c r="P22" s="221"/>
      <c r="Q22" s="223"/>
    </row>
    <row r="23" spans="1:17" ht="9" customHeight="1" thickBot="1">
      <c r="A23" s="168"/>
      <c r="B23" s="191"/>
      <c r="C23" s="193"/>
      <c r="D23" s="153"/>
      <c r="G23" s="15"/>
      <c r="H23" s="15"/>
      <c r="I23" s="15"/>
      <c r="J23" s="37"/>
      <c r="K23" s="77">
        <v>17</v>
      </c>
      <c r="M23" s="86"/>
      <c r="N23" s="200" t="s">
        <v>116</v>
      </c>
      <c r="O23" s="224" t="s">
        <v>18</v>
      </c>
      <c r="P23" s="220" t="str">
        <f>HYPERLINK(B54)</f>
        <v>BRUS Oeksandr</v>
      </c>
      <c r="Q23" s="222" t="str">
        <f>HYPERLINK(D54)</f>
        <v>RUS</v>
      </c>
    </row>
    <row r="24" spans="1:17" ht="9" customHeight="1" thickBot="1">
      <c r="A24" s="181">
        <v>3</v>
      </c>
      <c r="B24" s="174" t="str">
        <f>VLOOKUP(A24,'пр.взв.'!B7:E70,2,FALSE)</f>
        <v>KARIMOV Erlan</v>
      </c>
      <c r="C24" s="183" t="str">
        <f>VLOOKUP(B24,'пр.взв.'!C7:F70,2,FALSE)</f>
        <v>1988 КМС</v>
      </c>
      <c r="D24" s="166" t="str">
        <f>VLOOKUP(C24,'пр.взв.'!D7:G70,2,FALSE)</f>
        <v>KAZ</v>
      </c>
      <c r="H24" s="15"/>
      <c r="I24" s="15"/>
      <c r="J24" s="47"/>
      <c r="K24" s="78" t="s">
        <v>111</v>
      </c>
      <c r="L24" s="39"/>
      <c r="M24" s="86"/>
      <c r="N24" s="201"/>
      <c r="O24" s="225"/>
      <c r="P24" s="221"/>
      <c r="Q24" s="223"/>
    </row>
    <row r="25" spans="1:17" ht="9" customHeight="1">
      <c r="A25" s="182"/>
      <c r="B25" s="175"/>
      <c r="C25" s="177"/>
      <c r="D25" s="142"/>
      <c r="E25" s="75">
        <v>19</v>
      </c>
      <c r="G25" s="15"/>
      <c r="H25" s="15"/>
      <c r="J25" s="57"/>
      <c r="K25" s="79"/>
      <c r="L25" s="37"/>
      <c r="M25" s="86"/>
      <c r="N25" s="200" t="s">
        <v>116</v>
      </c>
      <c r="O25" s="224" t="s">
        <v>23</v>
      </c>
      <c r="P25" s="220" t="str">
        <f>HYPERLINK(B60)</f>
        <v>SAMOJLOV Nikolaj</v>
      </c>
      <c r="Q25" s="222" t="str">
        <f>HYPERLINK(D60)</f>
        <v>BLR</v>
      </c>
    </row>
    <row r="26" spans="1:17" ht="9" customHeight="1" thickBot="1">
      <c r="A26" s="167">
        <v>19</v>
      </c>
      <c r="B26" s="189" t="str">
        <f>VLOOKUP('пр.хода'!A26,'пр.взв.'!B25:E88,2,FALSE)</f>
        <v>BABIYChUK Dmitro</v>
      </c>
      <c r="C26" s="176" t="str">
        <f>VLOOKUP('пр.хода'!B26,'пр.взв.'!C25:F88,2,FALSE)</f>
        <v>1984 мсмк</v>
      </c>
      <c r="D26" s="160" t="str">
        <f>VLOOKUP('пр.хода'!C26,'пр.взв.'!D25:G88,2,FALSE)</f>
        <v>UKR</v>
      </c>
      <c r="E26" s="76" t="s">
        <v>109</v>
      </c>
      <c r="F26" s="17"/>
      <c r="G26" s="34"/>
      <c r="K26" s="34"/>
      <c r="L26" s="37"/>
      <c r="M26" s="86"/>
      <c r="N26" s="201"/>
      <c r="O26" s="225"/>
      <c r="P26" s="221"/>
      <c r="Q26" s="223"/>
    </row>
    <row r="27" spans="1:17" ht="9" customHeight="1" thickBot="1">
      <c r="A27" s="168"/>
      <c r="B27" s="175"/>
      <c r="C27" s="177"/>
      <c r="D27" s="142"/>
      <c r="F27" s="15"/>
      <c r="G27" s="77">
        <v>11</v>
      </c>
      <c r="H27" s="15"/>
      <c r="I27" s="15"/>
      <c r="K27" s="34"/>
      <c r="L27" s="37"/>
      <c r="M27" s="86"/>
      <c r="N27" s="200" t="s">
        <v>117</v>
      </c>
      <c r="O27" s="224" t="s">
        <v>5</v>
      </c>
      <c r="P27" s="220" t="str">
        <f>HYPERLINK(B14)</f>
        <v>FOMIN Artem</v>
      </c>
      <c r="Q27" s="222" t="str">
        <f>HYPERLINK(D14)</f>
        <v>RUS</v>
      </c>
    </row>
    <row r="28" spans="1:17" ht="9" customHeight="1" thickBot="1">
      <c r="A28" s="181">
        <v>11</v>
      </c>
      <c r="B28" s="174" t="str">
        <f>VLOOKUP('пр.хода'!A28,'пр.взв.'!B27:E90,2,FALSE)</f>
        <v>MARChENKO Ivan</v>
      </c>
      <c r="C28" s="183" t="str">
        <f>VLOOKUP('пр.хода'!B28,'пр.взв.'!C27:F90,2,FALSE)</f>
        <v>1983 МС</v>
      </c>
      <c r="D28" s="166" t="str">
        <f>VLOOKUP('пр.хода'!C28,'пр.взв.'!D27:G90,2,FALSE)</f>
        <v>RUS</v>
      </c>
      <c r="F28" s="15"/>
      <c r="G28" s="78" t="s">
        <v>111</v>
      </c>
      <c r="H28" s="17"/>
      <c r="I28" s="34"/>
      <c r="K28" s="34"/>
      <c r="L28" s="37"/>
      <c r="M28" s="86"/>
      <c r="N28" s="201"/>
      <c r="O28" s="225"/>
      <c r="P28" s="221"/>
      <c r="Q28" s="223"/>
    </row>
    <row r="29" spans="1:17" ht="9" customHeight="1">
      <c r="A29" s="182"/>
      <c r="B29" s="175"/>
      <c r="C29" s="177"/>
      <c r="D29" s="142"/>
      <c r="E29" s="75">
        <v>11</v>
      </c>
      <c r="F29" s="14"/>
      <c r="G29" s="34"/>
      <c r="H29" s="15"/>
      <c r="I29" s="34"/>
      <c r="K29" s="34"/>
      <c r="L29" s="37"/>
      <c r="M29" s="86"/>
      <c r="N29" s="200" t="s">
        <v>117</v>
      </c>
      <c r="O29" s="224" t="s">
        <v>17</v>
      </c>
      <c r="P29" s="220" t="str">
        <f>HYPERLINK(B20)</f>
        <v>KARAMYAN Armen</v>
      </c>
      <c r="Q29" s="222" t="str">
        <f>HYPERLINK(D20)</f>
        <v>TKM</v>
      </c>
    </row>
    <row r="30" spans="1:17" ht="9" customHeight="1" thickBot="1">
      <c r="A30" s="167">
        <v>27</v>
      </c>
      <c r="B30" s="189" t="str">
        <f>VLOOKUP('пр.хода'!A30,'пр.взв.'!B29:E92,2,FALSE)</f>
        <v>ROSSA  Florian </v>
      </c>
      <c r="C30" s="176">
        <f>VLOOKUP('пр.хода'!B30,'пр.взв.'!C29:F92,2,FALSE)</f>
        <v>1982</v>
      </c>
      <c r="D30" s="160" t="str">
        <f>VLOOKUP('пр.хода'!C30,'пр.взв.'!D29:G92,2,FALSE)</f>
        <v>GER</v>
      </c>
      <c r="E30" s="76" t="s">
        <v>109</v>
      </c>
      <c r="G30" s="15"/>
      <c r="H30" s="15"/>
      <c r="I30" s="34"/>
      <c r="K30" s="34"/>
      <c r="L30" s="37"/>
      <c r="M30" s="86"/>
      <c r="N30" s="201"/>
      <c r="O30" s="225"/>
      <c r="P30" s="221"/>
      <c r="Q30" s="223"/>
    </row>
    <row r="31" spans="1:17" ht="9" customHeight="1" thickBot="1">
      <c r="A31" s="168"/>
      <c r="B31" s="175"/>
      <c r="C31" s="177"/>
      <c r="D31" s="142"/>
      <c r="G31" s="15"/>
      <c r="H31" s="15"/>
      <c r="I31" s="77">
        <v>23</v>
      </c>
      <c r="K31" s="34"/>
      <c r="L31" s="37"/>
      <c r="M31" s="86"/>
      <c r="N31" s="200" t="s">
        <v>117</v>
      </c>
      <c r="O31" s="224" t="s">
        <v>1</v>
      </c>
      <c r="P31" s="220" t="str">
        <f>HYPERLINK(B26)</f>
        <v>BABIYChUK Dmitro</v>
      </c>
      <c r="Q31" s="222" t="str">
        <f>HYPERLINK(D26)</f>
        <v>UKR</v>
      </c>
    </row>
    <row r="32" spans="1:17" ht="9" customHeight="1" thickBot="1">
      <c r="A32" s="181">
        <v>7</v>
      </c>
      <c r="B32" s="174" t="str">
        <f>VLOOKUP(A32,'пр.взв.'!B7:E70,2,FALSE)</f>
        <v>OSLOBANU Sergey</v>
      </c>
      <c r="C32" s="183" t="str">
        <f>VLOOKUP(B32,'пр.взв.'!C7:F70,2,FALSE)</f>
        <v>1986</v>
      </c>
      <c r="D32" s="166" t="str">
        <f>VLOOKUP(C32,'пр.взв.'!D7:G70,2,FALSE)</f>
        <v>MDA</v>
      </c>
      <c r="G32" s="15"/>
      <c r="H32" s="15"/>
      <c r="I32" s="78" t="s">
        <v>112</v>
      </c>
      <c r="J32" s="17"/>
      <c r="K32" s="15"/>
      <c r="L32" s="37"/>
      <c r="M32" s="86"/>
      <c r="N32" s="201"/>
      <c r="O32" s="225"/>
      <c r="P32" s="221"/>
      <c r="Q32" s="223"/>
    </row>
    <row r="33" spans="1:17" ht="9" customHeight="1">
      <c r="A33" s="182"/>
      <c r="B33" s="175"/>
      <c r="C33" s="177"/>
      <c r="D33" s="142"/>
      <c r="E33" s="75">
        <v>23</v>
      </c>
      <c r="G33" s="15"/>
      <c r="H33" s="15"/>
      <c r="I33" s="34"/>
      <c r="J33" s="15"/>
      <c r="K33" s="15"/>
      <c r="L33" s="37"/>
      <c r="M33" s="86"/>
      <c r="N33" s="200" t="s">
        <v>117</v>
      </c>
      <c r="O33" s="224" t="s">
        <v>19</v>
      </c>
      <c r="P33" s="222" t="str">
        <f>HYPERLINK(B36)</f>
        <v>GONCEARENKO Aleksey</v>
      </c>
      <c r="Q33" s="222" t="str">
        <f>HYPERLINK(D36)</f>
        <v>ROM</v>
      </c>
    </row>
    <row r="34" spans="1:17" ht="9" customHeight="1" thickBot="1">
      <c r="A34" s="167">
        <v>23</v>
      </c>
      <c r="B34" s="189" t="str">
        <f>VLOOKUP('пр.хода'!A34,'пр.взв.'!B33:E96,2,FALSE)</f>
        <v>SHAROV Alexsandr</v>
      </c>
      <c r="C34" s="176" t="str">
        <f>VLOOKUP('пр.хода'!B34,'пр.взв.'!C33:F96,2,FALSE)</f>
        <v>1979 МСМК</v>
      </c>
      <c r="D34" s="160" t="str">
        <f>VLOOKUP(A34,'пр.взв.'!B7:F70,4,FALSE)</f>
        <v>RUS</v>
      </c>
      <c r="E34" s="76" t="s">
        <v>111</v>
      </c>
      <c r="F34" s="17"/>
      <c r="G34" s="34"/>
      <c r="H34" s="15"/>
      <c r="I34" s="34"/>
      <c r="J34" s="15"/>
      <c r="K34" s="15"/>
      <c r="L34" s="37"/>
      <c r="M34" s="86"/>
      <c r="N34" s="201"/>
      <c r="O34" s="225"/>
      <c r="P34" s="223"/>
      <c r="Q34" s="223"/>
    </row>
    <row r="35" spans="1:17" ht="9" customHeight="1" thickBot="1">
      <c r="A35" s="168"/>
      <c r="B35" s="175"/>
      <c r="C35" s="177"/>
      <c r="D35" s="142"/>
      <c r="F35" s="15"/>
      <c r="G35" s="77">
        <v>23</v>
      </c>
      <c r="H35" s="14"/>
      <c r="I35" s="34"/>
      <c r="J35" s="15"/>
      <c r="K35" s="15"/>
      <c r="L35" s="37"/>
      <c r="M35" s="86"/>
      <c r="N35" s="200" t="s">
        <v>117</v>
      </c>
      <c r="O35" s="224" t="s">
        <v>14</v>
      </c>
      <c r="P35" s="220" t="str">
        <f>HYPERLINK(B46)</f>
        <v>ShABUROV Aleksandr</v>
      </c>
      <c r="Q35" s="222" t="str">
        <f>HYPERLINK(D46)</f>
        <v>RUS</v>
      </c>
    </row>
    <row r="36" spans="1:19" ht="9" customHeight="1" thickBot="1">
      <c r="A36" s="181">
        <v>15</v>
      </c>
      <c r="B36" s="174" t="str">
        <f>VLOOKUP('пр.хода'!A36,'пр.взв.'!B35:E98,2,FALSE)</f>
        <v>GONCEARENKO Aleksey</v>
      </c>
      <c r="C36" s="183">
        <f>VLOOKUP('пр.хода'!B36,'пр.взв.'!C35:F98,2,FALSE)</f>
        <v>1983</v>
      </c>
      <c r="D36" s="166" t="str">
        <f>VLOOKUP('пр.хода'!C36,'пр.взв.'!D35:G98,2,FALSE)</f>
        <v>ROM</v>
      </c>
      <c r="F36" s="15"/>
      <c r="G36" s="78" t="s">
        <v>109</v>
      </c>
      <c r="H36" s="15"/>
      <c r="I36" s="15"/>
      <c r="J36" s="15"/>
      <c r="K36" s="15"/>
      <c r="L36" s="37"/>
      <c r="M36" s="86"/>
      <c r="N36" s="201"/>
      <c r="O36" s="225"/>
      <c r="P36" s="221"/>
      <c r="Q36" s="223"/>
      <c r="R36" s="15"/>
      <c r="S36" s="15"/>
    </row>
    <row r="37" spans="1:19" ht="9" customHeight="1">
      <c r="A37" s="182"/>
      <c r="B37" s="175"/>
      <c r="C37" s="177"/>
      <c r="D37" s="142"/>
      <c r="E37" s="75">
        <v>15</v>
      </c>
      <c r="F37" s="14"/>
      <c r="G37" s="34"/>
      <c r="H37" s="15"/>
      <c r="I37" s="15"/>
      <c r="J37" s="15"/>
      <c r="K37" s="15"/>
      <c r="L37" s="37"/>
      <c r="M37" s="86"/>
      <c r="N37" s="200" t="s">
        <v>117</v>
      </c>
      <c r="O37" s="224" t="s">
        <v>10</v>
      </c>
      <c r="P37" s="220" t="str">
        <f>HYPERLINK(B50)</f>
        <v>GONChAROV Dmitrij</v>
      </c>
      <c r="Q37" s="222" t="str">
        <f>HYPERLINK(D50)</f>
        <v>RUS</v>
      </c>
      <c r="R37" s="15"/>
      <c r="S37" s="15"/>
    </row>
    <row r="38" spans="1:19" ht="9" customHeight="1" thickBot="1">
      <c r="A38" s="167">
        <v>31</v>
      </c>
      <c r="B38" s="190" t="e">
        <f>VLOOKUP('пр.хода'!A38,'пр.взв.'!B37:E100,2,FALSE)</f>
        <v>#N/A</v>
      </c>
      <c r="C38" s="192" t="e">
        <f>VLOOKUP('пр.хода'!B38,'пр.взв.'!C37:F100,2,FALSE)</f>
        <v>#N/A</v>
      </c>
      <c r="D38" s="165" t="e">
        <f>VLOOKUP('пр.хода'!C38,'пр.взв.'!D37:G100,2,FALSE)</f>
        <v>#N/A</v>
      </c>
      <c r="E38" s="76"/>
      <c r="G38" s="15"/>
      <c r="H38" s="15"/>
      <c r="I38" s="15"/>
      <c r="J38" s="15"/>
      <c r="K38" s="15"/>
      <c r="L38" s="37"/>
      <c r="M38" s="86"/>
      <c r="N38" s="201"/>
      <c r="O38" s="225"/>
      <c r="P38" s="221"/>
      <c r="Q38" s="223"/>
      <c r="R38" s="15"/>
      <c r="S38" s="15"/>
    </row>
    <row r="39" spans="1:19" ht="9" customHeight="1" thickBot="1">
      <c r="A39" s="168"/>
      <c r="B39" s="195"/>
      <c r="C39" s="194"/>
      <c r="D39" s="138"/>
      <c r="H39" s="15"/>
      <c r="I39" s="15"/>
      <c r="J39" s="47"/>
      <c r="K39" s="15"/>
      <c r="L39" s="37"/>
      <c r="M39" s="86"/>
      <c r="N39" s="200" t="s">
        <v>117</v>
      </c>
      <c r="O39" s="224" t="s">
        <v>16</v>
      </c>
      <c r="P39" s="220" t="str">
        <f>HYPERLINK(B62)</f>
        <v>KHEIRI Behnam</v>
      </c>
      <c r="Q39" s="222" t="str">
        <f>HYPERLINK(D62)</f>
        <v>IRN</v>
      </c>
      <c r="R39" s="15"/>
      <c r="S39" s="15"/>
    </row>
    <row r="40" spans="1:19" ht="9" customHeight="1">
      <c r="A40" s="184" t="s">
        <v>33</v>
      </c>
      <c r="B40" s="49"/>
      <c r="C40" s="52"/>
      <c r="D40" s="52"/>
      <c r="I40" s="172" t="s">
        <v>42</v>
      </c>
      <c r="J40" s="172"/>
      <c r="K40" s="173"/>
      <c r="L40" s="77">
        <v>17</v>
      </c>
      <c r="M40" s="86"/>
      <c r="N40" s="201"/>
      <c r="O40" s="225"/>
      <c r="P40" s="221"/>
      <c r="Q40" s="223"/>
      <c r="R40" s="15"/>
      <c r="S40" s="15"/>
    </row>
    <row r="41" spans="1:17" ht="9" customHeight="1" thickBot="1">
      <c r="A41" s="185"/>
      <c r="B41" s="49"/>
      <c r="C41" s="52"/>
      <c r="D41" s="52"/>
      <c r="I41" s="172"/>
      <c r="J41" s="172"/>
      <c r="K41" s="173"/>
      <c r="L41" s="78" t="s">
        <v>112</v>
      </c>
      <c r="M41" s="86"/>
      <c r="N41" s="200" t="s">
        <v>117</v>
      </c>
      <c r="O41" s="237" t="s">
        <v>20</v>
      </c>
      <c r="P41" s="98" t="s">
        <v>55</v>
      </c>
      <c r="Q41" s="222" t="s">
        <v>57</v>
      </c>
    </row>
    <row r="42" spans="1:17" ht="9" customHeight="1" thickBot="1">
      <c r="A42" s="181">
        <v>2</v>
      </c>
      <c r="B42" s="174" t="str">
        <f>VLOOKUP(A42,'пр.взв.'!B7:F70,2,FALSE)</f>
        <v>GABDESHEV Aibek </v>
      </c>
      <c r="C42" s="183">
        <f>VLOOKUP(B42,'пр.взв.'!C7:G70,2,FALSE)</f>
        <v>1986</v>
      </c>
      <c r="D42" s="183" t="str">
        <f>VLOOKUP(C42,'пр.взв.'!D7:H70,2,FALSE)</f>
        <v>KAZ</v>
      </c>
      <c r="H42" s="15"/>
      <c r="I42" s="15"/>
      <c r="J42" s="47"/>
      <c r="K42" s="15"/>
      <c r="L42" s="80"/>
      <c r="M42" s="86"/>
      <c r="N42" s="201"/>
      <c r="O42" s="238"/>
      <c r="P42" s="99"/>
      <c r="Q42" s="223"/>
    </row>
    <row r="43" spans="1:17" ht="9" customHeight="1">
      <c r="A43" s="182"/>
      <c r="B43" s="175"/>
      <c r="C43" s="177"/>
      <c r="D43" s="177"/>
      <c r="E43" s="75">
        <v>18</v>
      </c>
      <c r="G43" s="15"/>
      <c r="H43" s="15"/>
      <c r="J43" s="57"/>
      <c r="K43" s="15"/>
      <c r="L43" s="37"/>
      <c r="M43" s="86"/>
      <c r="N43" s="226" t="s">
        <v>118</v>
      </c>
      <c r="O43" s="224" t="s">
        <v>0</v>
      </c>
      <c r="P43" s="220" t="str">
        <f>HYPERLINK(B8)</f>
        <v>DANIELYAN Ashot</v>
      </c>
      <c r="Q43" s="222" t="str">
        <f>HYPERLINK(D8)</f>
        <v>ARM</v>
      </c>
    </row>
    <row r="44" spans="1:17" ht="9" customHeight="1" thickBot="1">
      <c r="A44" s="167">
        <v>18</v>
      </c>
      <c r="B44" s="189" t="str">
        <f>VLOOKUP(A44,'пр.взв.'!B9:F72,2,FALSE)</f>
        <v>POPOV Stepan</v>
      </c>
      <c r="C44" s="176" t="str">
        <f>VLOOKUP(B44,'пр.взв.'!C9:G72,2,FALSE)</f>
        <v>1984 МС</v>
      </c>
      <c r="D44" s="176" t="s">
        <v>75</v>
      </c>
      <c r="E44" s="76" t="s">
        <v>111</v>
      </c>
      <c r="F44" s="17"/>
      <c r="G44" s="34"/>
      <c r="L44" s="81"/>
      <c r="M44" s="86"/>
      <c r="N44" s="227"/>
      <c r="O44" s="225"/>
      <c r="P44" s="221"/>
      <c r="Q44" s="223"/>
    </row>
    <row r="45" spans="1:17" ht="9" customHeight="1" thickBot="1">
      <c r="A45" s="168"/>
      <c r="B45" s="175"/>
      <c r="C45" s="177"/>
      <c r="D45" s="177"/>
      <c r="F45" s="15"/>
      <c r="G45" s="77">
        <v>18</v>
      </c>
      <c r="H45" s="15"/>
      <c r="I45" s="15"/>
      <c r="L45" s="82"/>
      <c r="M45" s="86"/>
      <c r="N45" s="226" t="s">
        <v>118</v>
      </c>
      <c r="O45" s="224" t="s">
        <v>13</v>
      </c>
      <c r="P45" s="220" t="str">
        <f>HYPERLINK(B12)</f>
        <v>OPARIN Roman</v>
      </c>
      <c r="Q45" s="222" t="str">
        <f>HYPERLINK(D12)</f>
        <v>RUS</v>
      </c>
    </row>
    <row r="46" spans="1:17" ht="9" customHeight="1" thickBot="1">
      <c r="A46" s="181">
        <v>10</v>
      </c>
      <c r="B46" s="174" t="str">
        <f>VLOOKUP(A46,'пр.взв.'!B11:F74,2,FALSE)</f>
        <v>ShABUROV Aleksandr</v>
      </c>
      <c r="C46" s="183" t="str">
        <f>VLOOKUP(B46,'пр.взв.'!C11:G74,2,FALSE)</f>
        <v>1986 МС</v>
      </c>
      <c r="D46" s="183" t="str">
        <f>VLOOKUP(C46,'пр.взв.'!D11:H74,2,FALSE)</f>
        <v>RUS</v>
      </c>
      <c r="F46" s="15"/>
      <c r="G46" s="78" t="s">
        <v>114</v>
      </c>
      <c r="H46" s="17"/>
      <c r="I46" s="34"/>
      <c r="L46" s="37"/>
      <c r="M46" s="86"/>
      <c r="N46" s="227"/>
      <c r="O46" s="225"/>
      <c r="P46" s="221"/>
      <c r="Q46" s="223"/>
    </row>
    <row r="47" spans="1:17" ht="9" customHeight="1">
      <c r="A47" s="182"/>
      <c r="B47" s="175"/>
      <c r="C47" s="177"/>
      <c r="D47" s="177"/>
      <c r="E47" s="75">
        <v>10</v>
      </c>
      <c r="F47" s="14"/>
      <c r="G47" s="34"/>
      <c r="H47" s="15"/>
      <c r="I47" s="34"/>
      <c r="L47" s="37"/>
      <c r="M47" s="86"/>
      <c r="N47" s="226" t="s">
        <v>118</v>
      </c>
      <c r="O47" s="224" t="s">
        <v>3</v>
      </c>
      <c r="P47" s="220" t="str">
        <f>HYPERLINK(B18)</f>
        <v>DILBAG Singh</v>
      </c>
      <c r="Q47" s="222" t="str">
        <f>HYPERLINK(D18)</f>
        <v>IND</v>
      </c>
    </row>
    <row r="48" spans="1:17" ht="9" customHeight="1" thickBot="1">
      <c r="A48" s="167">
        <v>26</v>
      </c>
      <c r="B48" s="189" t="str">
        <f>VLOOKUP(A48,'пр.взв.'!B13:F76,2,FALSE)</f>
        <v>SULAYMONOV Sulaymomon</v>
      </c>
      <c r="C48" s="176" t="str">
        <f>VLOOKUP(B48,'пр.взв.'!C13:G76,2,FALSE)</f>
        <v>1988 МС</v>
      </c>
      <c r="D48" s="176" t="str">
        <f>VLOOKUP(C48,'пр.взв.'!D13:H76,2,FALSE)</f>
        <v>TJK</v>
      </c>
      <c r="E48" s="76" t="s">
        <v>111</v>
      </c>
      <c r="G48" s="15"/>
      <c r="H48" s="15"/>
      <c r="I48" s="34"/>
      <c r="L48" s="37"/>
      <c r="M48" s="86"/>
      <c r="N48" s="227"/>
      <c r="O48" s="225"/>
      <c r="P48" s="221"/>
      <c r="Q48" s="223"/>
    </row>
    <row r="49" spans="1:17" ht="9" customHeight="1" thickBot="1">
      <c r="A49" s="168"/>
      <c r="B49" s="175"/>
      <c r="C49" s="177"/>
      <c r="D49" s="177"/>
      <c r="G49" s="15"/>
      <c r="H49" s="15"/>
      <c r="I49" s="77">
        <v>18</v>
      </c>
      <c r="L49" s="37"/>
      <c r="M49" s="86"/>
      <c r="N49" s="226" t="s">
        <v>118</v>
      </c>
      <c r="O49" s="224" t="s">
        <v>4</v>
      </c>
      <c r="P49" s="220" t="str">
        <f>HYPERLINK(B24)</f>
        <v>KARIMOV Erlan</v>
      </c>
      <c r="Q49" s="222" t="str">
        <f>HYPERLINK(D24)</f>
        <v>KAZ</v>
      </c>
    </row>
    <row r="50" spans="1:17" ht="9" customHeight="1" thickBot="1">
      <c r="A50" s="181">
        <v>6</v>
      </c>
      <c r="B50" s="174" t="str">
        <f>VLOOKUP(A50,'пр.взв.'!B15:F78,2,FALSE)</f>
        <v>GONChAROV Dmitrij</v>
      </c>
      <c r="C50" s="183" t="str">
        <f>VLOOKUP(B50,'пр.взв.'!C15:G78,2,FALSE)</f>
        <v>1985 МС</v>
      </c>
      <c r="D50" s="183" t="str">
        <f>VLOOKUP(C50,'пр.взв.'!D15:H78,2,FALSE)</f>
        <v>RUS</v>
      </c>
      <c r="G50" s="15"/>
      <c r="H50" s="15"/>
      <c r="I50" s="78" t="s">
        <v>111</v>
      </c>
      <c r="J50" s="39"/>
      <c r="L50" s="37"/>
      <c r="M50" s="86"/>
      <c r="N50" s="227"/>
      <c r="O50" s="225"/>
      <c r="P50" s="221"/>
      <c r="Q50" s="223"/>
    </row>
    <row r="51" spans="1:17" ht="9" customHeight="1">
      <c r="A51" s="182"/>
      <c r="B51" s="175"/>
      <c r="C51" s="177"/>
      <c r="D51" s="177"/>
      <c r="E51" s="75">
        <v>6</v>
      </c>
      <c r="G51" s="15"/>
      <c r="H51" s="15"/>
      <c r="I51" s="34"/>
      <c r="J51" s="37"/>
      <c r="L51" s="37"/>
      <c r="M51" s="86"/>
      <c r="N51" s="226" t="s">
        <v>118</v>
      </c>
      <c r="O51" s="224" t="s">
        <v>7</v>
      </c>
      <c r="P51" s="220" t="str">
        <f>HYPERLINK(B30)</f>
        <v>ROSSA  Florian </v>
      </c>
      <c r="Q51" s="222" t="str">
        <f>HYPERLINK(D30)</f>
        <v>GER</v>
      </c>
    </row>
    <row r="52" spans="1:17" ht="9" customHeight="1" thickBot="1">
      <c r="A52" s="167">
        <v>22</v>
      </c>
      <c r="B52" s="189" t="str">
        <f>VLOOKUP(A52,'пр.взв.'!B17:F80,2,FALSE)</f>
        <v>SHIBANOV Sergej</v>
      </c>
      <c r="C52" s="176" t="str">
        <f>VLOOKUP(B52,'пр.взв.'!C17:G80,2,FALSE)</f>
        <v>1981 МСМК</v>
      </c>
      <c r="D52" s="176" t="str">
        <f>VLOOKUP(C52,'пр.взв.'!D17:H80,2,FALSE)</f>
        <v>RUS</v>
      </c>
      <c r="E52" s="76" t="s">
        <v>111</v>
      </c>
      <c r="F52" s="17"/>
      <c r="G52" s="34"/>
      <c r="H52" s="15"/>
      <c r="I52" s="34"/>
      <c r="J52" s="37"/>
      <c r="L52" s="37"/>
      <c r="M52" s="86"/>
      <c r="N52" s="227"/>
      <c r="O52" s="225"/>
      <c r="P52" s="221"/>
      <c r="Q52" s="223"/>
    </row>
    <row r="53" spans="1:17" ht="9" customHeight="1" thickBot="1">
      <c r="A53" s="168"/>
      <c r="B53" s="175"/>
      <c r="C53" s="177"/>
      <c r="D53" s="177"/>
      <c r="F53" s="15"/>
      <c r="G53" s="77">
        <v>14</v>
      </c>
      <c r="H53" s="14"/>
      <c r="I53" s="34"/>
      <c r="J53" s="37"/>
      <c r="L53" s="37"/>
      <c r="M53" s="86"/>
      <c r="N53" s="226" t="s">
        <v>118</v>
      </c>
      <c r="O53" s="224" t="s">
        <v>11</v>
      </c>
      <c r="P53" s="220" t="str">
        <f>HYPERLINK(B32)</f>
        <v>OSLOBANU Sergey</v>
      </c>
      <c r="Q53" s="222" t="str">
        <f>HYPERLINK(D32)</f>
        <v>MDA</v>
      </c>
    </row>
    <row r="54" spans="1:17" ht="9" customHeight="1" thickBot="1">
      <c r="A54" s="181">
        <v>14</v>
      </c>
      <c r="B54" s="174" t="str">
        <f>VLOOKUP(A54,'пр.взв.'!B19:F82,2,FALSE)</f>
        <v>BRUS Oeksandr</v>
      </c>
      <c r="C54" s="183" t="str">
        <f>VLOOKUP(B54,'пр.взв.'!C19:G82,2,FALSE)</f>
        <v>1986 МС</v>
      </c>
      <c r="D54" s="183" t="str">
        <f>VLOOKUP(C54,'пр.взв.'!D19:H82,2,FALSE)</f>
        <v>RUS</v>
      </c>
      <c r="F54" s="15"/>
      <c r="G54" s="83" t="s">
        <v>113</v>
      </c>
      <c r="H54" s="15"/>
      <c r="I54" s="15"/>
      <c r="J54" s="37"/>
      <c r="L54" s="37"/>
      <c r="M54" s="86"/>
      <c r="N54" s="227"/>
      <c r="O54" s="225"/>
      <c r="P54" s="221"/>
      <c r="Q54" s="223"/>
    </row>
    <row r="55" spans="1:17" ht="9" customHeight="1">
      <c r="A55" s="182"/>
      <c r="B55" s="175"/>
      <c r="C55" s="177"/>
      <c r="D55" s="177"/>
      <c r="E55" s="75">
        <v>14</v>
      </c>
      <c r="F55" s="14"/>
      <c r="G55" s="34"/>
      <c r="H55" s="15"/>
      <c r="I55" s="15"/>
      <c r="J55" s="37"/>
      <c r="L55" s="37"/>
      <c r="M55" s="86"/>
      <c r="N55" s="226" t="s">
        <v>118</v>
      </c>
      <c r="O55" s="224" t="s">
        <v>2</v>
      </c>
      <c r="P55" s="220" t="str">
        <f>HYPERLINK(B42)</f>
        <v>GABDESHEV Aibek </v>
      </c>
      <c r="Q55" s="222" t="str">
        <f>HYPERLINK(D42)</f>
        <v>KAZ</v>
      </c>
    </row>
    <row r="56" spans="1:17" ht="9" customHeight="1" thickBot="1">
      <c r="A56" s="167">
        <v>30</v>
      </c>
      <c r="B56" s="190" t="e">
        <f>VLOOKUP(A56,'пр.взв.'!B21:F84,2,FALSE)</f>
        <v>#N/A</v>
      </c>
      <c r="C56" s="192" t="e">
        <f>VLOOKUP(B56,'пр.взв.'!C21:G84,2,FALSE)</f>
        <v>#N/A</v>
      </c>
      <c r="D56" s="192" t="e">
        <f>VLOOKUP(C56,'пр.взв.'!D21:H84,2,FALSE)</f>
        <v>#N/A</v>
      </c>
      <c r="E56" s="76"/>
      <c r="G56" s="15"/>
      <c r="H56" s="15"/>
      <c r="I56" s="15"/>
      <c r="J56" s="37"/>
      <c r="L56" s="37"/>
      <c r="M56" s="86"/>
      <c r="N56" s="227"/>
      <c r="O56" s="225"/>
      <c r="P56" s="221"/>
      <c r="Q56" s="223"/>
    </row>
    <row r="57" spans="1:17" ht="9" customHeight="1" thickBot="1">
      <c r="A57" s="168"/>
      <c r="B57" s="191"/>
      <c r="C57" s="193"/>
      <c r="D57" s="193"/>
      <c r="G57" s="15"/>
      <c r="H57" s="15"/>
      <c r="I57" s="15"/>
      <c r="J57" s="37"/>
      <c r="K57" s="77">
        <v>18</v>
      </c>
      <c r="L57" s="40"/>
      <c r="M57" s="86"/>
      <c r="N57" s="226" t="s">
        <v>118</v>
      </c>
      <c r="O57" s="224" t="s">
        <v>27</v>
      </c>
      <c r="P57" s="228" t="str">
        <f>HYPERLINK(B48)</f>
        <v>SULAYMONOV Sulaymomon</v>
      </c>
      <c r="Q57" s="222" t="str">
        <f>HYPERLINK(D48)</f>
        <v>TJK</v>
      </c>
    </row>
    <row r="58" spans="1:17" ht="9" customHeight="1" thickBot="1">
      <c r="A58" s="181">
        <v>4</v>
      </c>
      <c r="B58" s="174" t="str">
        <f>VLOOKUP(A58,'пр.взв.'!B7:E70,2,FALSE)</f>
        <v>MIKOSKI  Djorjje</v>
      </c>
      <c r="C58" s="183">
        <f>VLOOKUP(B58,'пр.взв.'!C7:F70,2,FALSE)</f>
        <v>1985</v>
      </c>
      <c r="D58" s="183" t="str">
        <f>VLOOKUP(C58,'пр.взв.'!D7:G70,2,FALSE)</f>
        <v>SRB</v>
      </c>
      <c r="H58" s="15"/>
      <c r="I58" s="15"/>
      <c r="J58" s="47"/>
      <c r="K58" s="78" t="s">
        <v>109</v>
      </c>
      <c r="L58" s="15"/>
      <c r="M58" s="86"/>
      <c r="N58" s="227"/>
      <c r="O58" s="225"/>
      <c r="P58" s="229"/>
      <c r="Q58" s="223"/>
    </row>
    <row r="59" spans="1:17" ht="9" customHeight="1">
      <c r="A59" s="182"/>
      <c r="B59" s="175"/>
      <c r="C59" s="177"/>
      <c r="D59" s="177"/>
      <c r="E59" s="75">
        <v>20</v>
      </c>
      <c r="G59" s="15"/>
      <c r="H59" s="15"/>
      <c r="J59" s="57"/>
      <c r="K59" s="79"/>
      <c r="L59" s="15"/>
      <c r="M59" s="86"/>
      <c r="N59" s="226" t="s">
        <v>118</v>
      </c>
      <c r="O59" s="224" t="s">
        <v>24</v>
      </c>
      <c r="P59" s="220" t="str">
        <f>HYPERLINK(B52)</f>
        <v>SHIBANOV Sergej</v>
      </c>
      <c r="Q59" s="222" t="str">
        <f>HYPERLINK(D52)</f>
        <v>RUS</v>
      </c>
    </row>
    <row r="60" spans="1:17" ht="9" customHeight="1" thickBot="1">
      <c r="A60" s="167">
        <v>20</v>
      </c>
      <c r="B60" s="189" t="str">
        <f>VLOOKUP(A60,'пр.взв.'!B25:F88,2,FALSE)</f>
        <v>SAMOJLOV Nikolaj</v>
      </c>
      <c r="C60" s="176" t="str">
        <f>VLOOKUP(B60,'пр.взв.'!C25:G88,2,FALSE)</f>
        <v>1984 МС</v>
      </c>
      <c r="D60" s="176" t="str">
        <f>VLOOKUP(C60,'пр.взв.'!D25:H88,2,FALSE)</f>
        <v>BLR</v>
      </c>
      <c r="E60" s="76" t="s">
        <v>109</v>
      </c>
      <c r="F60" s="17"/>
      <c r="G60" s="34"/>
      <c r="K60" s="34"/>
      <c r="L60" s="15"/>
      <c r="M60" s="86"/>
      <c r="N60" s="227"/>
      <c r="O60" s="225"/>
      <c r="P60" s="221"/>
      <c r="Q60" s="223"/>
    </row>
    <row r="61" spans="1:17" ht="9" customHeight="1" thickBot="1">
      <c r="A61" s="168"/>
      <c r="B61" s="175"/>
      <c r="C61" s="177"/>
      <c r="D61" s="177"/>
      <c r="F61" s="15"/>
      <c r="G61" s="77">
        <v>20</v>
      </c>
      <c r="H61" s="15"/>
      <c r="I61" s="15"/>
      <c r="K61" s="34"/>
      <c r="L61" s="15"/>
      <c r="M61" s="86"/>
      <c r="N61" s="226" t="s">
        <v>118</v>
      </c>
      <c r="O61" s="224" t="s">
        <v>6</v>
      </c>
      <c r="P61" s="220" t="str">
        <f>HYPERLINK(B58)</f>
        <v>MIKOSKI  Djorjje</v>
      </c>
      <c r="Q61" s="222" t="str">
        <f>HYPERLINK(D58)</f>
        <v>SRB</v>
      </c>
    </row>
    <row r="62" spans="1:17" ht="9" customHeight="1" thickBot="1">
      <c r="A62" s="181">
        <v>12</v>
      </c>
      <c r="B62" s="174" t="str">
        <f>VLOOKUP(A62,'пр.взв.'!B27:F90,2,FALSE)</f>
        <v>KHEIRI Behnam</v>
      </c>
      <c r="C62" s="183">
        <f>VLOOKUP(B62,'пр.взв.'!C27:G90,2,FALSE)</f>
        <v>1971</v>
      </c>
      <c r="D62" s="183" t="str">
        <f>VLOOKUP(C62,'пр.взв.'!D27:H90,2,FALSE)</f>
        <v>IRN</v>
      </c>
      <c r="F62" s="15"/>
      <c r="G62" s="78" t="s">
        <v>109</v>
      </c>
      <c r="H62" s="17"/>
      <c r="I62" s="34"/>
      <c r="K62" s="34"/>
      <c r="L62" s="15"/>
      <c r="M62" s="87"/>
      <c r="N62" s="227"/>
      <c r="O62" s="225"/>
      <c r="P62" s="221"/>
      <c r="Q62" s="223"/>
    </row>
    <row r="63" spans="1:17" ht="9" customHeight="1">
      <c r="A63" s="182"/>
      <c r="B63" s="175"/>
      <c r="C63" s="177"/>
      <c r="D63" s="177"/>
      <c r="E63" s="75">
        <v>12</v>
      </c>
      <c r="F63" s="14"/>
      <c r="G63" s="34"/>
      <c r="H63" s="15"/>
      <c r="I63" s="34"/>
      <c r="K63" s="34"/>
      <c r="L63" s="15"/>
      <c r="M63" s="87"/>
      <c r="N63" s="226" t="s">
        <v>118</v>
      </c>
      <c r="O63" s="224" t="s">
        <v>26</v>
      </c>
      <c r="P63" s="220" t="str">
        <f>HYPERLINK(B68)</f>
        <v>JU  GEONHOI</v>
      </c>
      <c r="Q63" s="222" t="str">
        <f>HYPERLINK(D68)</f>
        <v>COR</v>
      </c>
    </row>
    <row r="64" spans="1:17" ht="9" customHeight="1" thickBot="1">
      <c r="A64" s="167">
        <v>28</v>
      </c>
      <c r="B64" s="190" t="e">
        <f>VLOOKUP(A64,'пр.взв.'!B29:F92,2,FALSE)</f>
        <v>#N/A</v>
      </c>
      <c r="C64" s="192" t="e">
        <f>VLOOKUP(B64,'пр.взв.'!C29:G92,2,FALSE)</f>
        <v>#N/A</v>
      </c>
      <c r="D64" s="192" t="e">
        <f>VLOOKUP(C64,'пр.взв.'!D29:H92,2,FALSE)</f>
        <v>#N/A</v>
      </c>
      <c r="E64" s="76"/>
      <c r="G64" s="15"/>
      <c r="H64" s="15"/>
      <c r="I64" s="34"/>
      <c r="K64" s="34"/>
      <c r="L64" s="15"/>
      <c r="M64" s="87"/>
      <c r="N64" s="230"/>
      <c r="O64" s="231"/>
      <c r="P64" s="232"/>
      <c r="Q64" s="233"/>
    </row>
    <row r="65" spans="1:15" ht="9" customHeight="1" thickBot="1">
      <c r="A65" s="168"/>
      <c r="B65" s="191"/>
      <c r="C65" s="193"/>
      <c r="D65" s="193"/>
      <c r="G65" s="15"/>
      <c r="H65" s="15"/>
      <c r="I65" s="77">
        <v>8</v>
      </c>
      <c r="K65" s="34"/>
      <c r="L65" s="15"/>
      <c r="M65" s="87"/>
      <c r="N65" s="86"/>
      <c r="O65" s="86"/>
    </row>
    <row r="66" spans="1:15" ht="9" customHeight="1" thickBot="1">
      <c r="A66" s="181">
        <v>8</v>
      </c>
      <c r="B66" s="174" t="str">
        <f>VLOOKUP(A66,'пр.взв.'!B7:E70,2,FALSE)</f>
        <v>PEREPELJuK Andrej</v>
      </c>
      <c r="C66" s="183" t="str">
        <f>VLOOKUP(B66,'пр.взв.'!C7:F70,2,FALSE)</f>
        <v>1985 МС</v>
      </c>
      <c r="D66" s="183" t="str">
        <f>VLOOKUP(C66,'пр.взв.'!D7:G70,2,FALSE)</f>
        <v>RUS</v>
      </c>
      <c r="G66" s="15"/>
      <c r="H66" s="15"/>
      <c r="I66" s="78" t="s">
        <v>111</v>
      </c>
      <c r="J66" s="17"/>
      <c r="K66" s="15"/>
      <c r="L66" s="15"/>
      <c r="M66" s="87"/>
      <c r="N66" s="86"/>
      <c r="O66" s="86"/>
    </row>
    <row r="67" spans="1:15" ht="9" customHeight="1">
      <c r="A67" s="182"/>
      <c r="B67" s="175"/>
      <c r="C67" s="177"/>
      <c r="D67" s="177"/>
      <c r="E67" s="75">
        <v>8</v>
      </c>
      <c r="G67" s="15"/>
      <c r="H67" s="15"/>
      <c r="I67" s="34"/>
      <c r="J67" s="15"/>
      <c r="K67" s="15"/>
      <c r="L67" s="15"/>
      <c r="M67" s="87"/>
      <c r="N67" s="86"/>
      <c r="O67" s="86"/>
    </row>
    <row r="68" spans="1:15" ht="9" customHeight="1" thickBot="1">
      <c r="A68" s="167">
        <v>24</v>
      </c>
      <c r="B68" s="189" t="str">
        <f>VLOOKUP(A68,'пр.взв.'!B33:F96,2,FALSE)</f>
        <v>JU  GEONHOI</v>
      </c>
      <c r="C68" s="176">
        <f>VLOOKUP(B68,'пр.взв.'!C33:G96,2,FALSE)</f>
        <v>1991</v>
      </c>
      <c r="D68" s="176" t="str">
        <f>VLOOKUP(C68,'пр.взв.'!D33:H96,2,FALSE)</f>
        <v>COR</v>
      </c>
      <c r="E68" s="76" t="s">
        <v>109</v>
      </c>
      <c r="F68" s="17"/>
      <c r="G68" s="34"/>
      <c r="H68" s="15"/>
      <c r="I68" s="34"/>
      <c r="J68" s="15"/>
      <c r="K68" s="15"/>
      <c r="L68" s="15"/>
      <c r="M68" s="87"/>
      <c r="N68" s="86"/>
      <c r="O68" s="86"/>
    </row>
    <row r="69" spans="1:15" ht="9" customHeight="1" thickBot="1">
      <c r="A69" s="168"/>
      <c r="B69" s="175"/>
      <c r="C69" s="177"/>
      <c r="D69" s="177"/>
      <c r="F69" s="15"/>
      <c r="G69" s="77">
        <v>8</v>
      </c>
      <c r="H69" s="14"/>
      <c r="I69" s="34"/>
      <c r="J69" s="15"/>
      <c r="K69" s="15"/>
      <c r="L69" s="15"/>
      <c r="M69" s="87"/>
      <c r="N69" s="86"/>
      <c r="O69" s="86"/>
    </row>
    <row r="70" spans="1:15" ht="9" customHeight="1" thickBot="1">
      <c r="A70" s="181">
        <v>16</v>
      </c>
      <c r="B70" s="174" t="str">
        <f>VLOOKUP(A70,'пр.взв.'!B35:F98,2,FALSE)</f>
        <v>Djichev Tomaz</v>
      </c>
      <c r="C70" s="183" t="str">
        <f>VLOOKUP(B70,'пр.взв.'!C35:G98,2,FALSE)</f>
        <v>1984  МС</v>
      </c>
      <c r="D70" s="166" t="str">
        <f>VLOOKUP(C70,'пр.взв.'!D35:H98,2,FALSE)</f>
        <v>RUS</v>
      </c>
      <c r="F70" s="15"/>
      <c r="G70" s="78" t="s">
        <v>109</v>
      </c>
      <c r="H70" s="15"/>
      <c r="I70" s="15"/>
      <c r="J70" s="15"/>
      <c r="K70" s="15"/>
      <c r="L70" s="15"/>
      <c r="M70" s="87"/>
      <c r="N70" s="86"/>
      <c r="O70" s="86"/>
    </row>
    <row r="71" spans="1:15" ht="9" customHeight="1">
      <c r="A71" s="182"/>
      <c r="B71" s="175"/>
      <c r="C71" s="177"/>
      <c r="D71" s="142"/>
      <c r="E71" s="75">
        <v>16</v>
      </c>
      <c r="F71" s="14"/>
      <c r="G71" s="34"/>
      <c r="H71" s="15"/>
      <c r="I71" s="15"/>
      <c r="J71" s="15"/>
      <c r="K71" s="15"/>
      <c r="L71" s="15"/>
      <c r="M71" s="87"/>
      <c r="N71" s="86"/>
      <c r="O71" s="86"/>
    </row>
    <row r="72" spans="1:15" ht="9" customHeight="1" thickBot="1">
      <c r="A72" s="167">
        <v>32</v>
      </c>
      <c r="B72" s="190" t="e">
        <f>VLOOKUP(A72,'пр.взв.'!B37:F100,2,FALSE)</f>
        <v>#N/A</v>
      </c>
      <c r="C72" s="192" t="e">
        <f>VLOOKUP(B72,'пр.взв.'!C37:G100,2,FALSE)</f>
        <v>#N/A</v>
      </c>
      <c r="D72" s="165" t="e">
        <f>VLOOKUP(C72,'пр.взв.'!D37:H100,2,FALSE)</f>
        <v>#N/A</v>
      </c>
      <c r="E72" s="76"/>
      <c r="G72" s="15"/>
      <c r="H72" s="15"/>
      <c r="I72" s="15"/>
      <c r="J72" s="15"/>
      <c r="K72" s="15"/>
      <c r="L72" s="15"/>
      <c r="M72" s="86"/>
      <c r="N72" s="86"/>
      <c r="O72" s="86"/>
    </row>
    <row r="73" spans="1:15" ht="9" customHeight="1" thickBot="1">
      <c r="A73" s="168"/>
      <c r="B73" s="195"/>
      <c r="C73" s="194"/>
      <c r="D73" s="138"/>
      <c r="H73" s="15"/>
      <c r="I73" s="15"/>
      <c r="J73" s="47"/>
      <c r="K73" s="15"/>
      <c r="L73" s="15"/>
      <c r="M73" s="86"/>
      <c r="N73" s="86"/>
      <c r="O73" s="86"/>
    </row>
    <row r="74" spans="1:15" ht="9" customHeight="1">
      <c r="A74" s="50"/>
      <c r="B74" s="50"/>
      <c r="C74" s="50"/>
      <c r="D74" s="49"/>
      <c r="F74" s="59"/>
      <c r="M74" s="86"/>
      <c r="N74" s="86"/>
      <c r="O74" s="86"/>
    </row>
    <row r="75" spans="1:15" ht="9" customHeight="1">
      <c r="A75" s="60"/>
      <c r="B75" s="60" t="s">
        <v>45</v>
      </c>
      <c r="C75" s="61"/>
      <c r="D75" s="61"/>
      <c r="E75" s="61"/>
      <c r="F75" s="60"/>
      <c r="G75" s="60"/>
      <c r="H75" s="60"/>
      <c r="M75" s="86"/>
      <c r="N75" s="86"/>
      <c r="O75" s="86"/>
    </row>
    <row r="76" spans="6:15" ht="4.5" customHeight="1" thickBot="1">
      <c r="F76" s="15"/>
      <c r="G76" s="15"/>
      <c r="H76" s="15"/>
      <c r="I76" s="15"/>
      <c r="J76" s="15"/>
      <c r="K76" s="15"/>
      <c r="M76" s="86"/>
      <c r="N76" s="86"/>
      <c r="O76" s="86"/>
    </row>
    <row r="77" spans="1:16" ht="9" customHeight="1">
      <c r="A77" s="178">
        <v>23</v>
      </c>
      <c r="E77" s="164" t="str">
        <f>HYPERLINK('[1]реквизиты'!$A$10)</f>
        <v>Chief referee</v>
      </c>
      <c r="F77" s="164"/>
      <c r="G77" s="164"/>
      <c r="H77" s="164"/>
      <c r="I77" s="15"/>
      <c r="J77" s="15"/>
      <c r="K77" s="15"/>
      <c r="M77" s="161" t="str">
        <f>HYPERLINK('[1]реквизиты'!$G$10)</f>
        <v>A. Sheyko</v>
      </c>
      <c r="N77" s="161"/>
      <c r="O77" s="161"/>
      <c r="P77" s="163" t="str">
        <f>HYPERLINK('[1]реквизиты'!$G$11)</f>
        <v>/BLR/</v>
      </c>
    </row>
    <row r="78" spans="1:16" ht="9" customHeight="1" thickBot="1">
      <c r="A78" s="179"/>
      <c r="B78" s="39"/>
      <c r="E78" s="164"/>
      <c r="F78" s="164"/>
      <c r="G78" s="164"/>
      <c r="H78" s="164"/>
      <c r="I78" s="15"/>
      <c r="J78" s="15"/>
      <c r="K78" s="15"/>
      <c r="L78" s="15"/>
      <c r="M78" s="161"/>
      <c r="N78" s="161"/>
      <c r="O78" s="161"/>
      <c r="P78" s="163"/>
    </row>
    <row r="79" spans="2:15" ht="9" customHeight="1">
      <c r="B79" s="37"/>
      <c r="C79" s="77">
        <v>8</v>
      </c>
      <c r="F79" s="15"/>
      <c r="G79" s="15"/>
      <c r="H79" s="15"/>
      <c r="I79" s="17"/>
      <c r="J79" s="63"/>
      <c r="K79" s="63"/>
      <c r="L79" s="17"/>
      <c r="M79" s="57"/>
      <c r="N79" s="57"/>
      <c r="O79" s="86"/>
    </row>
    <row r="80" spans="2:15" ht="9" customHeight="1" thickBot="1">
      <c r="B80" s="37"/>
      <c r="C80" s="78" t="s">
        <v>111</v>
      </c>
      <c r="F80" s="31"/>
      <c r="G80" s="31"/>
      <c r="H80" s="15"/>
      <c r="I80" s="15"/>
      <c r="J80" s="62"/>
      <c r="K80" s="62"/>
      <c r="L80" s="15"/>
      <c r="M80" s="57"/>
      <c r="N80" s="57"/>
      <c r="O80" s="86"/>
    </row>
    <row r="81" spans="1:16" ht="9" customHeight="1">
      <c r="A81" s="178">
        <v>8</v>
      </c>
      <c r="B81" s="40"/>
      <c r="E81" s="180" t="str">
        <f>HYPERLINK('[1]реквизиты'!$A$12)</f>
        <v>Chief secretary</v>
      </c>
      <c r="F81" s="180"/>
      <c r="G81" s="180"/>
      <c r="H81" s="180"/>
      <c r="I81" s="22"/>
      <c r="J81" s="15"/>
      <c r="K81" s="15"/>
      <c r="L81" s="15"/>
      <c r="M81" s="161" t="str">
        <f>HYPERLINK('[1]реквизиты'!$G$12)</f>
        <v>R. Zakirov</v>
      </c>
      <c r="N81" s="161"/>
      <c r="O81" s="161"/>
      <c r="P81" s="162" t="str">
        <f>HYPERLINK('[1]реквизиты'!$G$13)</f>
        <v>/RUS/</v>
      </c>
    </row>
    <row r="82" spans="1:16" ht="9" customHeight="1" thickBot="1">
      <c r="A82" s="179"/>
      <c r="E82" s="180"/>
      <c r="F82" s="180"/>
      <c r="G82" s="180"/>
      <c r="H82" s="180"/>
      <c r="I82" s="14"/>
      <c r="J82" s="14"/>
      <c r="K82" s="14"/>
      <c r="L82" s="14"/>
      <c r="M82" s="161"/>
      <c r="N82" s="161"/>
      <c r="O82" s="161"/>
      <c r="P82" s="162"/>
    </row>
    <row r="83" spans="6:15" ht="9" customHeight="1">
      <c r="F83" s="15"/>
      <c r="G83" s="15"/>
      <c r="H83" s="15"/>
      <c r="I83" s="15"/>
      <c r="J83" s="15"/>
      <c r="K83" s="15"/>
      <c r="M83" s="86"/>
      <c r="N83" s="86"/>
      <c r="O83" s="86"/>
    </row>
    <row r="84" spans="13:15" ht="9" customHeight="1">
      <c r="M84" s="86"/>
      <c r="N84" s="86"/>
      <c r="O84" s="86"/>
    </row>
    <row r="85" spans="13:15" ht="9" customHeight="1">
      <c r="M85" s="86"/>
      <c r="N85" s="86"/>
      <c r="O85" s="86"/>
    </row>
    <row r="86" spans="4:15" ht="9" customHeight="1">
      <c r="D86" s="15"/>
      <c r="M86" s="86"/>
      <c r="N86" s="86"/>
      <c r="O86" s="86"/>
    </row>
    <row r="87" spans="1:15" ht="9" customHeight="1">
      <c r="A87" s="26"/>
      <c r="B87" s="26"/>
      <c r="C87" s="26"/>
      <c r="D87" s="26"/>
      <c r="E87" s="15"/>
      <c r="F87" s="44"/>
      <c r="G87" s="15"/>
      <c r="M87" s="86"/>
      <c r="N87" s="86"/>
      <c r="O87" s="86"/>
    </row>
    <row r="88" spans="13:15" ht="9" customHeight="1">
      <c r="M88" s="86"/>
      <c r="N88" s="86"/>
      <c r="O88" s="86"/>
    </row>
    <row r="89" spans="13:15" ht="9" customHeight="1">
      <c r="M89" s="86"/>
      <c r="N89" s="86"/>
      <c r="O89" s="86"/>
    </row>
    <row r="90" spans="13:15" ht="9" customHeight="1">
      <c r="M90" s="86"/>
      <c r="N90" s="86"/>
      <c r="O90" s="86"/>
    </row>
    <row r="91" spans="13:15" ht="9" customHeight="1">
      <c r="M91" s="86"/>
      <c r="N91" s="86"/>
      <c r="O91" s="86"/>
    </row>
    <row r="92" spans="13:15" ht="9" customHeight="1">
      <c r="M92" s="86"/>
      <c r="N92" s="86"/>
      <c r="O92" s="86"/>
    </row>
    <row r="93" spans="13:15" ht="9" customHeight="1">
      <c r="M93" s="86"/>
      <c r="N93" s="86"/>
      <c r="O93" s="86"/>
    </row>
    <row r="94" spans="13:15" ht="9" customHeight="1">
      <c r="M94" s="86"/>
      <c r="N94" s="86"/>
      <c r="O94" s="86"/>
    </row>
    <row r="95" spans="13:15" ht="12.75">
      <c r="M95" s="86"/>
      <c r="N95" s="86"/>
      <c r="O95" s="86"/>
    </row>
    <row r="96" spans="13:15" ht="12.75">
      <c r="M96" s="86"/>
      <c r="N96" s="86"/>
      <c r="O96" s="86"/>
    </row>
    <row r="97" spans="13:15" ht="12.75">
      <c r="M97" s="86"/>
      <c r="N97" s="86"/>
      <c r="O97" s="86"/>
    </row>
    <row r="98" spans="13:15" ht="12.75">
      <c r="M98" s="86"/>
      <c r="N98" s="86"/>
      <c r="O98" s="86"/>
    </row>
    <row r="99" spans="13:15" ht="12.75">
      <c r="M99" s="86"/>
      <c r="N99" s="86"/>
      <c r="O99" s="86"/>
    </row>
    <row r="100" spans="13:15" ht="12.75">
      <c r="M100" s="86"/>
      <c r="N100" s="86"/>
      <c r="O100" s="86"/>
    </row>
    <row r="101" spans="13:15" ht="12.75">
      <c r="M101" s="86"/>
      <c r="N101" s="86"/>
      <c r="O101" s="86"/>
    </row>
    <row r="102" spans="13:15" ht="12.75">
      <c r="M102" s="86"/>
      <c r="N102" s="86"/>
      <c r="O102" s="86"/>
    </row>
    <row r="103" spans="13:15" ht="12.75">
      <c r="M103" s="86"/>
      <c r="N103" s="86"/>
      <c r="O103" s="86"/>
    </row>
    <row r="104" spans="13:15" ht="12.75">
      <c r="M104" s="86"/>
      <c r="N104" s="86"/>
      <c r="O104" s="86"/>
    </row>
    <row r="105" spans="13:15" ht="12.75">
      <c r="M105" s="86"/>
      <c r="N105" s="86"/>
      <c r="O105" s="86"/>
    </row>
    <row r="106" spans="13:15" ht="12.75">
      <c r="M106" s="86"/>
      <c r="N106" s="86"/>
      <c r="O106" s="86"/>
    </row>
    <row r="107" spans="13:15" ht="12.75">
      <c r="M107" s="86"/>
      <c r="N107" s="86"/>
      <c r="O107" s="86"/>
    </row>
    <row r="108" spans="13:15" ht="12.75">
      <c r="M108" s="86"/>
      <c r="N108" s="86"/>
      <c r="O108" s="86"/>
    </row>
    <row r="109" spans="13:15" ht="12.75">
      <c r="M109" s="86"/>
      <c r="N109" s="86"/>
      <c r="O109" s="86"/>
    </row>
    <row r="110" spans="13:15" ht="12.75">
      <c r="M110" s="86"/>
      <c r="N110" s="86"/>
      <c r="O110" s="86"/>
    </row>
    <row r="111" spans="13:15" ht="12.75">
      <c r="M111" s="86"/>
      <c r="N111" s="86"/>
      <c r="O111" s="86"/>
    </row>
    <row r="112" spans="13:15" ht="12.75">
      <c r="M112" s="86"/>
      <c r="N112" s="86"/>
      <c r="O112" s="86"/>
    </row>
    <row r="113" spans="13:15" ht="12.75">
      <c r="M113" s="86"/>
      <c r="N113" s="86"/>
      <c r="O113" s="86"/>
    </row>
    <row r="114" spans="13:15" ht="12.75">
      <c r="M114" s="86"/>
      <c r="N114" s="86"/>
      <c r="O114" s="86"/>
    </row>
    <row r="115" spans="13:15" ht="12.75">
      <c r="M115" s="86"/>
      <c r="N115" s="86"/>
      <c r="O115" s="86"/>
    </row>
    <row r="116" spans="13:15" ht="12.75">
      <c r="M116" s="86"/>
      <c r="N116" s="86"/>
      <c r="O116" s="86"/>
    </row>
    <row r="117" spans="13:15" ht="12.75">
      <c r="M117" s="86"/>
      <c r="N117" s="86"/>
      <c r="O117" s="86"/>
    </row>
    <row r="118" spans="13:15" ht="12.75">
      <c r="M118" s="86"/>
      <c r="N118" s="86"/>
      <c r="O118" s="86"/>
    </row>
    <row r="119" spans="13:15" ht="12.75">
      <c r="M119" s="86"/>
      <c r="N119" s="86"/>
      <c r="O119" s="86"/>
    </row>
    <row r="120" spans="13:15" ht="12.75">
      <c r="M120" s="86"/>
      <c r="N120" s="86"/>
      <c r="O120" s="86"/>
    </row>
    <row r="121" spans="13:15" ht="12.75">
      <c r="M121" s="86"/>
      <c r="N121" s="86"/>
      <c r="O121" s="86"/>
    </row>
    <row r="122" spans="13:15" ht="12.75">
      <c r="M122" s="86"/>
      <c r="N122" s="86"/>
      <c r="O122" s="86"/>
    </row>
    <row r="123" spans="13:15" ht="12.75">
      <c r="M123" s="86"/>
      <c r="N123" s="86"/>
      <c r="O123" s="86"/>
    </row>
    <row r="124" spans="13:15" ht="12.75">
      <c r="M124" s="86"/>
      <c r="N124" s="86"/>
      <c r="O124" s="86"/>
    </row>
    <row r="125" spans="13:15" ht="12.75">
      <c r="M125" s="86"/>
      <c r="N125" s="86"/>
      <c r="O125" s="86"/>
    </row>
    <row r="126" spans="13:15" ht="12.75">
      <c r="M126" s="86"/>
      <c r="N126" s="86"/>
      <c r="O126" s="86"/>
    </row>
    <row r="127" spans="13:15" ht="12.75">
      <c r="M127" s="86"/>
      <c r="N127" s="86"/>
      <c r="O127" s="86"/>
    </row>
    <row r="128" spans="13:15" ht="12.75">
      <c r="M128" s="86"/>
      <c r="N128" s="86"/>
      <c r="O128" s="86"/>
    </row>
    <row r="129" spans="13:15" ht="12.75">
      <c r="M129" s="86"/>
      <c r="N129" s="86"/>
      <c r="O129" s="86"/>
    </row>
    <row r="130" spans="13:15" ht="12.75">
      <c r="M130" s="86"/>
      <c r="N130" s="86"/>
      <c r="O130" s="86"/>
    </row>
    <row r="131" spans="13:15" ht="12.75">
      <c r="M131" s="86"/>
      <c r="N131" s="86"/>
      <c r="O131" s="86"/>
    </row>
    <row r="132" spans="13:15" ht="12.75">
      <c r="M132" s="86"/>
      <c r="N132" s="86"/>
      <c r="O132" s="86"/>
    </row>
    <row r="133" spans="13:15" ht="12.75">
      <c r="M133" s="86"/>
      <c r="N133" s="86"/>
      <c r="O133" s="86"/>
    </row>
    <row r="134" spans="13:15" ht="12.75">
      <c r="M134" s="86"/>
      <c r="N134" s="86"/>
      <c r="O134" s="86"/>
    </row>
    <row r="135" spans="13:15" ht="12.75">
      <c r="M135" s="86"/>
      <c r="N135" s="86"/>
      <c r="O135" s="86"/>
    </row>
    <row r="136" spans="13:15" ht="12.75">
      <c r="M136" s="86"/>
      <c r="N136" s="86"/>
      <c r="O136" s="86"/>
    </row>
    <row r="137" spans="13:15" ht="12.75">
      <c r="M137" s="86"/>
      <c r="N137" s="86"/>
      <c r="O137" s="86"/>
    </row>
    <row r="138" spans="13:15" ht="12.75">
      <c r="M138" s="86"/>
      <c r="N138" s="86"/>
      <c r="O138" s="86"/>
    </row>
    <row r="139" spans="13:15" ht="12.75">
      <c r="M139" s="86"/>
      <c r="N139" s="86"/>
      <c r="O139" s="86"/>
    </row>
    <row r="140" spans="13:15" ht="12.75">
      <c r="M140" s="86"/>
      <c r="N140" s="86"/>
      <c r="O140" s="86"/>
    </row>
    <row r="141" spans="13:15" ht="12.75">
      <c r="M141" s="86"/>
      <c r="N141" s="86"/>
      <c r="O141" s="86"/>
    </row>
    <row r="142" spans="13:15" ht="12.75">
      <c r="M142" s="86"/>
      <c r="N142" s="86"/>
      <c r="O142" s="86"/>
    </row>
    <row r="143" spans="13:15" ht="12.75">
      <c r="M143" s="86"/>
      <c r="N143" s="86"/>
      <c r="O143" s="86"/>
    </row>
    <row r="144" spans="13:15" ht="12.75">
      <c r="M144" s="86"/>
      <c r="N144" s="86"/>
      <c r="O144" s="86"/>
    </row>
    <row r="145" spans="13:15" ht="12.75">
      <c r="M145" s="86"/>
      <c r="N145" s="86"/>
      <c r="O145" s="86"/>
    </row>
    <row r="146" spans="13:15" ht="12.75">
      <c r="M146" s="86"/>
      <c r="N146" s="86"/>
      <c r="O146" s="86"/>
    </row>
    <row r="147" spans="13:15" ht="12.75">
      <c r="M147" s="86"/>
      <c r="N147" s="86"/>
      <c r="O147" s="86"/>
    </row>
    <row r="148" spans="13:15" ht="12.75">
      <c r="M148" s="86"/>
      <c r="N148" s="86"/>
      <c r="O148" s="86"/>
    </row>
  </sheetData>
  <mergeCells count="251">
    <mergeCell ref="C2:O2"/>
    <mergeCell ref="C3:O3"/>
    <mergeCell ref="N61:N62"/>
    <mergeCell ref="O61:O62"/>
    <mergeCell ref="N63:N64"/>
    <mergeCell ref="O63:O64"/>
    <mergeCell ref="P63:P64"/>
    <mergeCell ref="Q63:Q64"/>
    <mergeCell ref="P61:P62"/>
    <mergeCell ref="Q61:Q62"/>
    <mergeCell ref="N59:N60"/>
    <mergeCell ref="O59:O60"/>
    <mergeCell ref="P59:P60"/>
    <mergeCell ref="Q59:Q60"/>
    <mergeCell ref="N57:N58"/>
    <mergeCell ref="O57:O58"/>
    <mergeCell ref="P57:P58"/>
    <mergeCell ref="Q57:Q58"/>
    <mergeCell ref="N55:N56"/>
    <mergeCell ref="O55:O56"/>
    <mergeCell ref="P55:P56"/>
    <mergeCell ref="Q55:Q56"/>
    <mergeCell ref="N53:N54"/>
    <mergeCell ref="O53:O54"/>
    <mergeCell ref="P53:P54"/>
    <mergeCell ref="Q53:Q54"/>
    <mergeCell ref="N51:N52"/>
    <mergeCell ref="O51:O52"/>
    <mergeCell ref="P51:P52"/>
    <mergeCell ref="Q51:Q52"/>
    <mergeCell ref="N49:N50"/>
    <mergeCell ref="O49:O50"/>
    <mergeCell ref="P49:P50"/>
    <mergeCell ref="Q49:Q50"/>
    <mergeCell ref="N47:N48"/>
    <mergeCell ref="O47:O48"/>
    <mergeCell ref="P47:P48"/>
    <mergeCell ref="Q47:Q48"/>
    <mergeCell ref="N45:N46"/>
    <mergeCell ref="O45:O46"/>
    <mergeCell ref="P45:P46"/>
    <mergeCell ref="Q45:Q46"/>
    <mergeCell ref="N43:N44"/>
    <mergeCell ref="O43:O44"/>
    <mergeCell ref="P43:P44"/>
    <mergeCell ref="Q43:Q44"/>
    <mergeCell ref="N41:N42"/>
    <mergeCell ref="O41:O42"/>
    <mergeCell ref="P41:P42"/>
    <mergeCell ref="Q41:Q42"/>
    <mergeCell ref="N39:N40"/>
    <mergeCell ref="O39:O40"/>
    <mergeCell ref="P39:P40"/>
    <mergeCell ref="Q39:Q40"/>
    <mergeCell ref="N37:N38"/>
    <mergeCell ref="O37:O38"/>
    <mergeCell ref="P37:P38"/>
    <mergeCell ref="Q37:Q38"/>
    <mergeCell ref="N35:N36"/>
    <mergeCell ref="O35:O36"/>
    <mergeCell ref="P35:P36"/>
    <mergeCell ref="Q35:Q36"/>
    <mergeCell ref="O31:O32"/>
    <mergeCell ref="P31:P32"/>
    <mergeCell ref="Q31:Q32"/>
    <mergeCell ref="N33:N34"/>
    <mergeCell ref="O33:O34"/>
    <mergeCell ref="P33:P34"/>
    <mergeCell ref="Q33:Q34"/>
    <mergeCell ref="O27:O28"/>
    <mergeCell ref="P27:P28"/>
    <mergeCell ref="Q27:Q28"/>
    <mergeCell ref="N29:N30"/>
    <mergeCell ref="O29:O30"/>
    <mergeCell ref="P29:P30"/>
    <mergeCell ref="Q29:Q30"/>
    <mergeCell ref="Q23:Q24"/>
    <mergeCell ref="N25:N26"/>
    <mergeCell ref="O25:O26"/>
    <mergeCell ref="P25:P26"/>
    <mergeCell ref="Q25:Q26"/>
    <mergeCell ref="O23:O24"/>
    <mergeCell ref="P23:P24"/>
    <mergeCell ref="Q19:Q20"/>
    <mergeCell ref="N21:N22"/>
    <mergeCell ref="O21:O22"/>
    <mergeCell ref="P21:P22"/>
    <mergeCell ref="Q21:Q22"/>
    <mergeCell ref="O19:O20"/>
    <mergeCell ref="P19:P20"/>
    <mergeCell ref="O15:O16"/>
    <mergeCell ref="P15:P16"/>
    <mergeCell ref="Q15:Q16"/>
    <mergeCell ref="N17:N18"/>
    <mergeCell ref="O17:O18"/>
    <mergeCell ref="P17:P18"/>
    <mergeCell ref="Q17:Q18"/>
    <mergeCell ref="O11:O12"/>
    <mergeCell ref="P11:P12"/>
    <mergeCell ref="Q11:Q12"/>
    <mergeCell ref="N13:N14"/>
    <mergeCell ref="O13:O14"/>
    <mergeCell ref="P13:P14"/>
    <mergeCell ref="Q13:Q14"/>
    <mergeCell ref="A77:A78"/>
    <mergeCell ref="A72:A73"/>
    <mergeCell ref="B72:B73"/>
    <mergeCell ref="N11:N12"/>
    <mergeCell ref="N15:N16"/>
    <mergeCell ref="N19:N20"/>
    <mergeCell ref="N23:N24"/>
    <mergeCell ref="N27:N28"/>
    <mergeCell ref="N31:N32"/>
    <mergeCell ref="C72:C73"/>
    <mergeCell ref="A70:A71"/>
    <mergeCell ref="B70:B71"/>
    <mergeCell ref="C70:C71"/>
    <mergeCell ref="D70:D71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34:A35"/>
    <mergeCell ref="B34:B35"/>
    <mergeCell ref="A40:A41"/>
    <mergeCell ref="C38:C39"/>
    <mergeCell ref="A36:A37"/>
    <mergeCell ref="B36:B37"/>
    <mergeCell ref="C36:C37"/>
    <mergeCell ref="A38:A39"/>
    <mergeCell ref="B38:B39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0:A21"/>
    <mergeCell ref="A24:A25"/>
    <mergeCell ref="B24:B25"/>
    <mergeCell ref="C24:C25"/>
    <mergeCell ref="A22:A23"/>
    <mergeCell ref="B22:B23"/>
    <mergeCell ref="C22:C23"/>
    <mergeCell ref="B14:B15"/>
    <mergeCell ref="C14:C15"/>
    <mergeCell ref="D14:D15"/>
    <mergeCell ref="B20:B21"/>
    <mergeCell ref="C20:C21"/>
    <mergeCell ref="D20:D21"/>
    <mergeCell ref="B18:B19"/>
    <mergeCell ref="C18:C19"/>
    <mergeCell ref="A6:A7"/>
    <mergeCell ref="C12:C13"/>
    <mergeCell ref="A8:A9"/>
    <mergeCell ref="B8:B9"/>
    <mergeCell ref="C8:C9"/>
    <mergeCell ref="A10:A11"/>
    <mergeCell ref="B10:B11"/>
    <mergeCell ref="A14:A15"/>
    <mergeCell ref="A81:A82"/>
    <mergeCell ref="E81:H82"/>
    <mergeCell ref="C10:C11"/>
    <mergeCell ref="A12:A13"/>
    <mergeCell ref="D36:D37"/>
    <mergeCell ref="A16:A17"/>
    <mergeCell ref="B16:B17"/>
    <mergeCell ref="C16:C17"/>
    <mergeCell ref="D16:D17"/>
    <mergeCell ref="A18:A19"/>
    <mergeCell ref="D4:M4"/>
    <mergeCell ref="I40:K41"/>
    <mergeCell ref="B12:B13"/>
    <mergeCell ref="C34:C35"/>
    <mergeCell ref="D34:D35"/>
    <mergeCell ref="D38:D39"/>
    <mergeCell ref="D18:D19"/>
    <mergeCell ref="D12:D13"/>
    <mergeCell ref="D10:D11"/>
    <mergeCell ref="D1:L1"/>
    <mergeCell ref="D8:D9"/>
    <mergeCell ref="M81:O82"/>
    <mergeCell ref="P81:P82"/>
    <mergeCell ref="M77:O78"/>
    <mergeCell ref="P77:P78"/>
    <mergeCell ref="E77:H78"/>
    <mergeCell ref="D22:D23"/>
    <mergeCell ref="D24:D25"/>
    <mergeCell ref="D72:D7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2008-06-08T06:49:30Z</cp:lastPrinted>
  <dcterms:created xsi:type="dcterms:W3CDTF">1996-10-08T23:32:33Z</dcterms:created>
  <dcterms:modified xsi:type="dcterms:W3CDTF">2008-06-13T06:21:57Z</dcterms:modified>
  <cp:category/>
  <cp:version/>
  <cp:contentType/>
  <cp:contentStatus/>
</cp:coreProperties>
</file>