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<sst xmlns="http://schemas.openxmlformats.org/spreadsheetml/2006/main" count="367" uniqueCount="120">
  <si>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</si>
  <si>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</si>
  <si>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</si>
  <si>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</si>
  <si>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</si>
  <si>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</si>
  <si>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</si>
  <si>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</si>
  <si>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</si>
  <si>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</si>
  <si>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</si>
  <si>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</si>
  <si>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</si>
  <si>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</si>
  <si>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</si>
  <si>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</si>
  <si>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</si>
  <si>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</si>
  <si>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</si>
  <si>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</si>
  <si>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</si>
  <si>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</si>
  <si>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</si>
  <si>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</si>
  <si>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</si>
  <si>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</si>
  <si>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</si>
  <si>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</si>
  <si>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</si>
  <si>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</si>
  <si>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</si>
  <si>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</si>
  <si>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</si>
  <si>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</si>
  <si>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</si>
  <si>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</si>
  <si>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</si>
  <si>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</si>
  <si>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</si>
  <si>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</si>
  <si>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</si>
  <si>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</si>
  <si>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</si>
  <si>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</si>
  <si>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</si>
  <si>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</si>
  <si>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</si>
  <si>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</si>
  <si>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</si>
  <si>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</si>
  <si>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</si>
  <si>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</si>
  <si>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</si>
  <si>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</si>
  <si>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</si>
  <si>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</si>
  <si>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</si>
  <si>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</si>
  <si>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</si>
  <si>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</si>
  <si>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</si>
  <si>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</si>
  <si>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</si>
  <si>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</si>
  <si>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</si>
  <si>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</si>
  <si>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</si>
  <si>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</si>
  <si>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</si>
  <si>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</si>
  <si>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DUCANOVICH David</t>
  </si>
  <si>
    <t>1976</t>
  </si>
  <si>
    <t>FRA</t>
  </si>
  <si>
    <t>TIGHINEANU Valiriu</t>
  </si>
  <si>
    <t>1988</t>
  </si>
  <si>
    <t>MDA</t>
  </si>
  <si>
    <t>BOTEV Velichko</t>
  </si>
  <si>
    <t>1989</t>
  </si>
  <si>
    <t>BUL</t>
  </si>
  <si>
    <t>KERIMOV Sadig</t>
  </si>
  <si>
    <t>1984</t>
  </si>
  <si>
    <t>AZE</t>
  </si>
  <si>
    <t>HOVHANNISYAN Vardan</t>
  </si>
  <si>
    <t>ARM</t>
  </si>
  <si>
    <t>TOMASHEVICH Victor</t>
  </si>
  <si>
    <t>1986</t>
  </si>
  <si>
    <t>LTU</t>
  </si>
  <si>
    <t>FEDOROV Alexandr</t>
  </si>
  <si>
    <t>EST</t>
  </si>
  <si>
    <t>SEREDA Yogan</t>
  </si>
  <si>
    <t>1985</t>
  </si>
  <si>
    <t>GER</t>
  </si>
  <si>
    <t>POPOV Stepan</t>
  </si>
  <si>
    <t>BLR</t>
  </si>
  <si>
    <t>ZAITOV Kadgmuhan</t>
  </si>
  <si>
    <t>UZB</t>
  </si>
  <si>
    <t>NIAZMENGLIEV Alan</t>
  </si>
  <si>
    <t>1978</t>
  </si>
  <si>
    <t>TKM</t>
  </si>
  <si>
    <t>ARAPBAJ UULU Tougol</t>
  </si>
  <si>
    <t>1982</t>
  </si>
  <si>
    <t>KGZ</t>
  </si>
  <si>
    <t>GALIEV Vener</t>
  </si>
  <si>
    <t>1975</t>
  </si>
  <si>
    <t>RUS</t>
  </si>
  <si>
    <t>MARTINENKO Oleg</t>
  </si>
  <si>
    <t>UKR</t>
  </si>
  <si>
    <t>BARJAKINS Viktors</t>
  </si>
  <si>
    <t>LAT</t>
  </si>
  <si>
    <t>KAPZHAPAROV Erdgan</t>
  </si>
  <si>
    <t>KAZ</t>
  </si>
  <si>
    <t>YAGUARE Alberto</t>
  </si>
  <si>
    <t>1983</t>
  </si>
  <si>
    <t>VEN</t>
  </si>
  <si>
    <t>Weight category  74кg.</t>
  </si>
  <si>
    <t>3:1</t>
  </si>
  <si>
    <t>4:0</t>
  </si>
  <si>
    <t>3:0</t>
  </si>
  <si>
    <t>9-10</t>
  </si>
  <si>
    <t>11-16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</si>
</sst>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8"/>
      <color indexed="61"/>
      <name val="a_AlternaSh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5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11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18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3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178" fontId="18" fillId="3" borderId="26" xfId="16" applyFont="1" applyFill="1" applyBorder="1" applyAlignment="1">
      <alignment horizontal="center" vertical="center" wrapText="1"/>
    </xf>
    <xf numFmtId="178" fontId="18" fillId="3" borderId="27" xfId="16" applyFont="1" applyFill="1" applyBorder="1" applyAlignment="1">
      <alignment horizontal="center" vertical="center" wrapText="1"/>
    </xf>
    <xf numFmtId="178" fontId="13" fillId="0" borderId="28" xfId="16" applyFont="1" applyBorder="1" applyAlignment="1">
      <alignment horizontal="center" vertical="center" wrapText="1"/>
    </xf>
    <xf numFmtId="178" fontId="13" fillId="0" borderId="29" xfId="16" applyFont="1" applyBorder="1" applyAlignment="1">
      <alignment horizontal="center" vertical="center" wrapText="1"/>
    </xf>
    <xf numFmtId="0" fontId="13" fillId="0" borderId="30" xfId="16" applyNumberFormat="1" applyFont="1" applyBorder="1" applyAlignment="1">
      <alignment horizontal="center" vertical="center" wrapText="1"/>
    </xf>
    <xf numFmtId="0" fontId="13" fillId="0" borderId="31" xfId="16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2" fillId="0" borderId="0" xfId="15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3" fillId="0" borderId="17" xfId="16" applyFont="1" applyBorder="1" applyAlignment="1">
      <alignment horizontal="center" vertical="center" wrapText="1"/>
    </xf>
    <xf numFmtId="178" fontId="13" fillId="0" borderId="26" xfId="16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8" fontId="13" fillId="0" borderId="5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8" fontId="18" fillId="4" borderId="17" xfId="16" applyFont="1" applyFill="1" applyBorder="1" applyAlignment="1">
      <alignment horizontal="center" vertical="center" wrapText="1"/>
    </xf>
    <xf numFmtId="178" fontId="18" fillId="4" borderId="26" xfId="16" applyFont="1" applyFill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2" xfId="15" applyFont="1" applyBorder="1" applyAlignment="1">
      <alignment horizontal="left" vertical="center" wrapText="1"/>
    </xf>
    <xf numFmtId="0" fontId="6" fillId="0" borderId="27" xfId="15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31" fillId="0" borderId="27" xfId="15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38" xfId="15" applyFont="1" applyBorder="1" applyAlignment="1">
      <alignment horizontal="left" vertical="center" wrapText="1"/>
    </xf>
    <xf numFmtId="0" fontId="31" fillId="0" borderId="19" xfId="15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1" fillId="0" borderId="27" xfId="15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8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15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0" fillId="0" borderId="9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0" fillId="0" borderId="33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0" fillId="0" borderId="41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0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33" fillId="5" borderId="48" xfId="15" applyNumberFormat="1" applyFont="1" applyFill="1" applyBorder="1" applyAlignment="1">
      <alignment horizontal="center" vertical="center" wrapText="1"/>
    </xf>
    <xf numFmtId="0" fontId="33" fillId="5" borderId="14" xfId="15" applyNumberFormat="1" applyFont="1" applyFill="1" applyBorder="1" applyAlignment="1">
      <alignment horizontal="center" vertical="center" wrapText="1"/>
    </xf>
    <xf numFmtId="0" fontId="33" fillId="5" borderId="49" xfId="15" applyNumberFormat="1" applyFont="1" applyFill="1" applyBorder="1" applyAlignment="1">
      <alignment horizontal="center" vertical="center" wrapText="1"/>
    </xf>
    <xf numFmtId="0" fontId="5" fillId="6" borderId="48" xfId="15" applyNumberFormat="1" applyFont="1" applyFill="1" applyBorder="1" applyAlignment="1">
      <alignment horizontal="center" vertical="center" wrapText="1"/>
    </xf>
    <xf numFmtId="0" fontId="5" fillId="6" borderId="14" xfId="15" applyNumberFormat="1" applyFont="1" applyFill="1" applyBorder="1" applyAlignment="1">
      <alignment horizontal="center" vertical="center" wrapText="1"/>
    </xf>
    <xf numFmtId="0" fontId="5" fillId="6" borderId="49" xfId="15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2" fillId="0" borderId="14" xfId="15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7" borderId="12" xfId="0" applyNumberFormat="1" applyFont="1" applyFill="1" applyBorder="1" applyAlignment="1">
      <alignment horizontal="center" vertical="center" wrapText="1"/>
    </xf>
    <xf numFmtId="0" fontId="7" fillId="7" borderId="27" xfId="0" applyNumberFormat="1" applyFont="1" applyFill="1" applyBorder="1" applyAlignment="1">
      <alignment horizontal="center" vertical="center" wrapText="1"/>
    </xf>
    <xf numFmtId="0" fontId="7" fillId="8" borderId="38" xfId="0" applyNumberFormat="1" applyFont="1" applyFill="1" applyBorder="1" applyAlignment="1">
      <alignment horizontal="center" vertical="center" wrapText="1"/>
    </xf>
    <xf numFmtId="0" fontId="7" fillId="8" borderId="27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9" fillId="0" borderId="0" xfId="15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15" applyFont="1" applyAlignment="1">
      <alignment horizontal="left"/>
    </xf>
    <xf numFmtId="0" fontId="32" fillId="0" borderId="47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/>
    </xf>
    <xf numFmtId="0" fontId="21" fillId="2" borderId="37" xfId="0" applyNumberFormat="1" applyFont="1" applyFill="1" applyBorder="1" applyAlignment="1">
      <alignment horizontal="center" vertical="center" wrapText="1"/>
    </xf>
    <xf numFmtId="0" fontId="6" fillId="2" borderId="37" xfId="0" applyNumberFormat="1" applyFont="1" applyFill="1" applyBorder="1" applyAlignment="1">
      <alignment horizontal="left" vertical="center" wrapText="1"/>
    </xf>
    <xf numFmtId="0" fontId="6" fillId="7" borderId="17" xfId="0" applyNumberFormat="1" applyFont="1" applyFill="1" applyBorder="1" applyAlignment="1">
      <alignment horizontal="center" vertical="center" wrapText="1"/>
    </xf>
    <xf numFmtId="0" fontId="6" fillId="7" borderId="18" xfId="0" applyNumberFormat="1" applyFont="1" applyFill="1" applyBorder="1" applyAlignment="1">
      <alignment horizontal="center" vertical="center" wrapText="1"/>
    </xf>
    <xf numFmtId="0" fontId="21" fillId="8" borderId="37" xfId="0" applyNumberFormat="1" applyFont="1" applyFill="1" applyBorder="1" applyAlignment="1">
      <alignment horizontal="center" vertical="center" wrapText="1"/>
    </xf>
    <xf numFmtId="0" fontId="6" fillId="8" borderId="37" xfId="0" applyNumberFormat="1" applyFont="1" applyFill="1" applyBorder="1" applyAlignment="1">
      <alignment horizontal="left" vertical="center" wrapText="1"/>
    </xf>
    <xf numFmtId="0" fontId="6" fillId="8" borderId="18" xfId="0" applyNumberFormat="1" applyFont="1" applyFill="1" applyBorder="1" applyAlignment="1">
      <alignment horizontal="center" vertical="center" wrapText="1"/>
    </xf>
    <xf numFmtId="0" fontId="21" fillId="7" borderId="30" xfId="0" applyNumberFormat="1" applyFont="1" applyFill="1" applyBorder="1" applyAlignment="1">
      <alignment horizontal="center" vertical="center" wrapText="1"/>
    </xf>
    <xf numFmtId="0" fontId="21" fillId="7" borderId="37" xfId="0" applyNumberFormat="1" applyFont="1" applyFill="1" applyBorder="1" applyAlignment="1">
      <alignment horizontal="center" vertical="center" wrapText="1"/>
    </xf>
    <xf numFmtId="0" fontId="6" fillId="7" borderId="30" xfId="0" applyNumberFormat="1" applyFont="1" applyFill="1" applyBorder="1" applyAlignment="1">
      <alignment horizontal="left" vertical="center" wrapText="1"/>
    </xf>
    <xf numFmtId="0" fontId="6" fillId="7" borderId="37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7" fillId="0" borderId="5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1" fillId="0" borderId="3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7" fillId="2" borderId="50" xfId="0" applyNumberFormat="1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908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46" t="s">
        <v>58</v>
      </c>
      <c r="B1" s="146"/>
      <c r="C1" s="146"/>
      <c r="D1" s="146"/>
      <c r="E1" s="146"/>
      <c r="F1" s="146"/>
    </row>
    <row r="2" spans="1:6" ht="24" customHeight="1">
      <c r="A2" s="147" t="str">
        <f>HYPERLINK('[1]реквизиты'!$A$2)</f>
        <v>THE WORLD CHAMPIONSHIP IN COMBAT SAMBO</v>
      </c>
      <c r="B2" s="147"/>
      <c r="C2" s="147"/>
      <c r="D2" s="147"/>
      <c r="E2" s="147"/>
      <c r="F2" s="147"/>
    </row>
    <row r="3" spans="1:6" ht="12.75" customHeight="1">
      <c r="A3" s="148" t="str">
        <f>HYPERLINK('[1]реквизиты'!$A$3)</f>
        <v>13-17 November 2008      S.Petersburg /Rossia/</v>
      </c>
      <c r="B3" s="148"/>
      <c r="C3" s="148"/>
      <c r="D3" s="148"/>
      <c r="E3" s="148"/>
      <c r="F3" s="148"/>
    </row>
    <row r="4" spans="1:6" ht="18.75" customHeight="1">
      <c r="A4" s="149" t="s">
        <v>114</v>
      </c>
      <c r="B4" s="149"/>
      <c r="C4" s="149"/>
      <c r="D4" s="149"/>
      <c r="E4" s="149"/>
      <c r="F4" s="149"/>
    </row>
    <row r="5" spans="1:6" ht="12.75" customHeight="1" thickBot="1">
      <c r="A5" s="92"/>
      <c r="B5" s="92"/>
      <c r="C5" s="92"/>
      <c r="D5" s="92"/>
      <c r="E5" s="92"/>
      <c r="F5" s="92"/>
    </row>
    <row r="6" spans="1:6" ht="12.75" customHeight="1">
      <c r="A6" s="157" t="s">
        <v>40</v>
      </c>
      <c r="B6" s="155" t="s">
        <v>35</v>
      </c>
      <c r="C6" s="157" t="s">
        <v>36</v>
      </c>
      <c r="D6" s="157" t="s">
        <v>37</v>
      </c>
      <c r="E6" s="157" t="s">
        <v>38</v>
      </c>
      <c r="F6" s="157" t="s">
        <v>39</v>
      </c>
    </row>
    <row r="7" spans="1:6" ht="12.75" customHeight="1" thickBot="1">
      <c r="A7" s="158" t="s">
        <v>40</v>
      </c>
      <c r="B7" s="156"/>
      <c r="C7" s="158" t="s">
        <v>36</v>
      </c>
      <c r="D7" s="158" t="s">
        <v>37</v>
      </c>
      <c r="E7" s="158" t="s">
        <v>38</v>
      </c>
      <c r="F7" s="158" t="s">
        <v>39</v>
      </c>
    </row>
    <row r="8" spans="1:6" ht="12.75" customHeight="1">
      <c r="A8" s="153" t="s">
        <v>1</v>
      </c>
      <c r="B8" s="154">
        <v>1</v>
      </c>
      <c r="C8" s="152" t="s">
        <v>70</v>
      </c>
      <c r="D8" s="151" t="s">
        <v>71</v>
      </c>
      <c r="E8" s="150" t="s">
        <v>72</v>
      </c>
      <c r="F8" s="151"/>
    </row>
    <row r="9" spans="1:6" ht="15" customHeight="1">
      <c r="A9" s="153"/>
      <c r="B9" s="154"/>
      <c r="C9" s="152"/>
      <c r="D9" s="151"/>
      <c r="E9" s="150"/>
      <c r="F9" s="151"/>
    </row>
    <row r="10" spans="1:6" ht="12.75" customHeight="1">
      <c r="A10" s="153" t="s">
        <v>3</v>
      </c>
      <c r="B10" s="154">
        <v>2</v>
      </c>
      <c r="C10" s="152" t="s">
        <v>73</v>
      </c>
      <c r="D10" s="151" t="s">
        <v>74</v>
      </c>
      <c r="E10" s="150" t="s">
        <v>75</v>
      </c>
      <c r="F10" s="151"/>
    </row>
    <row r="11" spans="1:6" ht="15" customHeight="1">
      <c r="A11" s="153"/>
      <c r="B11" s="154"/>
      <c r="C11" s="152"/>
      <c r="D11" s="151"/>
      <c r="E11" s="150"/>
      <c r="F11" s="151"/>
    </row>
    <row r="12" spans="1:6" ht="15" customHeight="1">
      <c r="A12" s="153" t="s">
        <v>5</v>
      </c>
      <c r="B12" s="154">
        <v>3</v>
      </c>
      <c r="C12" s="152" t="s">
        <v>76</v>
      </c>
      <c r="D12" s="151" t="s">
        <v>77</v>
      </c>
      <c r="E12" s="150" t="s">
        <v>78</v>
      </c>
      <c r="F12" s="151"/>
    </row>
    <row r="13" spans="1:6" ht="15.75" customHeight="1">
      <c r="A13" s="153"/>
      <c r="B13" s="154"/>
      <c r="C13" s="152"/>
      <c r="D13" s="151"/>
      <c r="E13" s="150"/>
      <c r="F13" s="151"/>
    </row>
    <row r="14" spans="1:6" ht="12.75" customHeight="1">
      <c r="A14" s="153" t="s">
        <v>7</v>
      </c>
      <c r="B14" s="154">
        <v>4</v>
      </c>
      <c r="C14" s="152" t="s">
        <v>79</v>
      </c>
      <c r="D14" s="151" t="s">
        <v>80</v>
      </c>
      <c r="E14" s="150" t="s">
        <v>81</v>
      </c>
      <c r="F14" s="151"/>
    </row>
    <row r="15" spans="1:6" ht="15" customHeight="1">
      <c r="A15" s="153"/>
      <c r="B15" s="154"/>
      <c r="C15" s="152"/>
      <c r="D15" s="151"/>
      <c r="E15" s="150"/>
      <c r="F15" s="151"/>
    </row>
    <row r="16" spans="1:6" ht="12.75" customHeight="1">
      <c r="A16" s="153" t="s">
        <v>9</v>
      </c>
      <c r="B16" s="154">
        <v>5</v>
      </c>
      <c r="C16" s="152" t="s">
        <v>82</v>
      </c>
      <c r="D16" s="151" t="s">
        <v>74</v>
      </c>
      <c r="E16" s="150" t="s">
        <v>83</v>
      </c>
      <c r="F16" s="151"/>
    </row>
    <row r="17" spans="1:6" ht="15" customHeight="1">
      <c r="A17" s="153"/>
      <c r="B17" s="154"/>
      <c r="C17" s="152"/>
      <c r="D17" s="151"/>
      <c r="E17" s="150"/>
      <c r="F17" s="151"/>
    </row>
    <row r="18" spans="1:6" ht="12.75" customHeight="1">
      <c r="A18" s="153" t="s">
        <v>11</v>
      </c>
      <c r="B18" s="154">
        <v>6</v>
      </c>
      <c r="C18" s="152" t="s">
        <v>84</v>
      </c>
      <c r="D18" s="151" t="s">
        <v>85</v>
      </c>
      <c r="E18" s="150" t="s">
        <v>86</v>
      </c>
      <c r="F18" s="151"/>
    </row>
    <row r="19" spans="1:6" ht="15" customHeight="1">
      <c r="A19" s="153"/>
      <c r="B19" s="154"/>
      <c r="C19" s="152"/>
      <c r="D19" s="151"/>
      <c r="E19" s="150"/>
      <c r="F19" s="151"/>
    </row>
    <row r="20" spans="1:6" ht="12.75" customHeight="1">
      <c r="A20" s="153" t="s">
        <v>12</v>
      </c>
      <c r="B20" s="154">
        <v>7</v>
      </c>
      <c r="C20" s="152" t="s">
        <v>87</v>
      </c>
      <c r="D20" s="151" t="s">
        <v>80</v>
      </c>
      <c r="E20" s="150" t="s">
        <v>88</v>
      </c>
      <c r="F20" s="151"/>
    </row>
    <row r="21" spans="1:6" ht="15" customHeight="1">
      <c r="A21" s="153"/>
      <c r="B21" s="154"/>
      <c r="C21" s="152"/>
      <c r="D21" s="151"/>
      <c r="E21" s="150"/>
      <c r="F21" s="151"/>
    </row>
    <row r="22" spans="1:6" ht="12.75" customHeight="1">
      <c r="A22" s="153" t="s">
        <v>13</v>
      </c>
      <c r="B22" s="154">
        <v>8</v>
      </c>
      <c r="C22" s="152" t="s">
        <v>89</v>
      </c>
      <c r="D22" s="151" t="s">
        <v>90</v>
      </c>
      <c r="E22" s="150" t="s">
        <v>91</v>
      </c>
      <c r="F22" s="151"/>
    </row>
    <row r="23" spans="1:6" ht="15" customHeight="1">
      <c r="A23" s="153"/>
      <c r="B23" s="154"/>
      <c r="C23" s="152"/>
      <c r="D23" s="151"/>
      <c r="E23" s="150"/>
      <c r="F23" s="151"/>
    </row>
    <row r="24" spans="1:6" ht="12.75" customHeight="1">
      <c r="A24" s="153" t="s">
        <v>14</v>
      </c>
      <c r="B24" s="154">
        <v>9</v>
      </c>
      <c r="C24" s="152" t="s">
        <v>92</v>
      </c>
      <c r="D24" s="151" t="s">
        <v>80</v>
      </c>
      <c r="E24" s="150" t="s">
        <v>93</v>
      </c>
      <c r="F24" s="151"/>
    </row>
    <row r="25" spans="1:6" ht="15" customHeight="1">
      <c r="A25" s="153"/>
      <c r="B25" s="154"/>
      <c r="C25" s="152"/>
      <c r="D25" s="151"/>
      <c r="E25" s="150"/>
      <c r="F25" s="151"/>
    </row>
    <row r="26" spans="1:6" ht="12.75" customHeight="1">
      <c r="A26" s="153" t="s">
        <v>15</v>
      </c>
      <c r="B26" s="154">
        <v>10</v>
      </c>
      <c r="C26" s="152" t="s">
        <v>94</v>
      </c>
      <c r="D26" s="151" t="s">
        <v>74</v>
      </c>
      <c r="E26" s="150" t="s">
        <v>95</v>
      </c>
      <c r="F26" s="151"/>
    </row>
    <row r="27" spans="1:6" ht="15" customHeight="1">
      <c r="A27" s="153"/>
      <c r="B27" s="154"/>
      <c r="C27" s="152"/>
      <c r="D27" s="151"/>
      <c r="E27" s="150"/>
      <c r="F27" s="151"/>
    </row>
    <row r="28" spans="1:6" ht="12.75" customHeight="1">
      <c r="A28" s="153" t="s">
        <v>16</v>
      </c>
      <c r="B28" s="154">
        <v>11</v>
      </c>
      <c r="C28" s="152" t="s">
        <v>96</v>
      </c>
      <c r="D28" s="151" t="s">
        <v>97</v>
      </c>
      <c r="E28" s="150" t="s">
        <v>98</v>
      </c>
      <c r="F28" s="151"/>
    </row>
    <row r="29" spans="1:6" ht="15" customHeight="1">
      <c r="A29" s="153"/>
      <c r="B29" s="154"/>
      <c r="C29" s="152"/>
      <c r="D29" s="151"/>
      <c r="E29" s="150"/>
      <c r="F29" s="151"/>
    </row>
    <row r="30" spans="1:6" ht="15.75" customHeight="1">
      <c r="A30" s="153" t="s">
        <v>17</v>
      </c>
      <c r="B30" s="154">
        <v>12</v>
      </c>
      <c r="C30" s="152" t="s">
        <v>99</v>
      </c>
      <c r="D30" s="151" t="s">
        <v>100</v>
      </c>
      <c r="E30" s="150" t="s">
        <v>101</v>
      </c>
      <c r="F30" s="151"/>
    </row>
    <row r="31" spans="1:6" ht="15" customHeight="1">
      <c r="A31" s="153"/>
      <c r="B31" s="154"/>
      <c r="C31" s="152"/>
      <c r="D31" s="151"/>
      <c r="E31" s="150"/>
      <c r="F31" s="151"/>
    </row>
    <row r="32" spans="1:6" ht="12.75" customHeight="1">
      <c r="A32" s="153" t="s">
        <v>18</v>
      </c>
      <c r="B32" s="154">
        <v>13</v>
      </c>
      <c r="C32" s="152" t="s">
        <v>102</v>
      </c>
      <c r="D32" s="151" t="s">
        <v>103</v>
      </c>
      <c r="E32" s="150" t="s">
        <v>104</v>
      </c>
      <c r="F32" s="151"/>
    </row>
    <row r="33" spans="1:6" ht="15" customHeight="1">
      <c r="A33" s="153"/>
      <c r="B33" s="154"/>
      <c r="C33" s="152"/>
      <c r="D33" s="151"/>
      <c r="E33" s="150"/>
      <c r="F33" s="151"/>
    </row>
    <row r="34" spans="1:6" ht="12.75" customHeight="1">
      <c r="A34" s="153" t="s">
        <v>19</v>
      </c>
      <c r="B34" s="154">
        <v>14</v>
      </c>
      <c r="C34" s="152" t="s">
        <v>105</v>
      </c>
      <c r="D34" s="151" t="s">
        <v>71</v>
      </c>
      <c r="E34" s="150" t="s">
        <v>106</v>
      </c>
      <c r="F34" s="151"/>
    </row>
    <row r="35" spans="1:6" ht="15" customHeight="1">
      <c r="A35" s="153"/>
      <c r="B35" s="154"/>
      <c r="C35" s="152"/>
      <c r="D35" s="151"/>
      <c r="E35" s="150"/>
      <c r="F35" s="151"/>
    </row>
    <row r="36" spans="1:6" ht="12.75" customHeight="1">
      <c r="A36" s="153" t="s">
        <v>20</v>
      </c>
      <c r="B36" s="154">
        <v>15</v>
      </c>
      <c r="C36" s="152" t="s">
        <v>107</v>
      </c>
      <c r="D36" s="151" t="s">
        <v>80</v>
      </c>
      <c r="E36" s="150" t="s">
        <v>108</v>
      </c>
      <c r="F36" s="151"/>
    </row>
    <row r="37" spans="1:6" ht="15" customHeight="1">
      <c r="A37" s="153"/>
      <c r="B37" s="154"/>
      <c r="C37" s="152"/>
      <c r="D37" s="151"/>
      <c r="E37" s="150"/>
      <c r="F37" s="151"/>
    </row>
    <row r="38" spans="1:6" ht="15.75" customHeight="1">
      <c r="A38" s="153" t="s">
        <v>21</v>
      </c>
      <c r="B38" s="154">
        <v>16</v>
      </c>
      <c r="C38" s="152" t="s">
        <v>109</v>
      </c>
      <c r="D38" s="151" t="s">
        <v>90</v>
      </c>
      <c r="E38" s="150" t="s">
        <v>110</v>
      </c>
      <c r="F38" s="151"/>
    </row>
    <row r="39" spans="1:6" ht="12.75" customHeight="1">
      <c r="A39" s="153"/>
      <c r="B39" s="154"/>
      <c r="C39" s="152"/>
      <c r="D39" s="151"/>
      <c r="E39" s="150"/>
      <c r="F39" s="151"/>
    </row>
    <row r="40" spans="1:6" ht="12.75" customHeight="1">
      <c r="A40" s="153" t="s">
        <v>22</v>
      </c>
      <c r="B40" s="154">
        <v>17</v>
      </c>
      <c r="C40" s="152" t="s">
        <v>111</v>
      </c>
      <c r="D40" s="151" t="s">
        <v>112</v>
      </c>
      <c r="E40" s="150" t="s">
        <v>113</v>
      </c>
      <c r="F40" s="151"/>
    </row>
    <row r="41" spans="1:6" ht="12.75" customHeight="1">
      <c r="A41" s="153"/>
      <c r="B41" s="154"/>
      <c r="C41" s="152"/>
      <c r="D41" s="151"/>
      <c r="E41" s="150"/>
      <c r="F41" s="151"/>
    </row>
    <row r="42" spans="1:6" ht="12.75" customHeight="1">
      <c r="A42" s="153" t="s">
        <v>23</v>
      </c>
      <c r="B42" s="154"/>
      <c r="C42" s="159"/>
      <c r="D42" s="160"/>
      <c r="E42" s="160"/>
      <c r="F42" s="151"/>
    </row>
    <row r="43" spans="1:6" ht="12.75" customHeight="1">
      <c r="A43" s="153"/>
      <c r="B43" s="154"/>
      <c r="C43" s="159"/>
      <c r="D43" s="160"/>
      <c r="E43" s="160"/>
      <c r="F43" s="151"/>
    </row>
    <row r="44" spans="1:6" ht="12.75" customHeight="1">
      <c r="A44" s="153" t="s">
        <v>2</v>
      </c>
      <c r="B44" s="154"/>
      <c r="C44" s="159"/>
      <c r="D44" s="160"/>
      <c r="E44" s="160"/>
      <c r="F44" s="151"/>
    </row>
    <row r="45" spans="1:6" ht="12.75" customHeight="1">
      <c r="A45" s="153"/>
      <c r="B45" s="154"/>
      <c r="C45" s="159"/>
      <c r="D45" s="160"/>
      <c r="E45" s="160"/>
      <c r="F45" s="151"/>
    </row>
    <row r="46" spans="1:6" ht="12.75" customHeight="1">
      <c r="A46" s="153" t="s">
        <v>24</v>
      </c>
      <c r="B46" s="154"/>
      <c r="C46" s="159"/>
      <c r="D46" s="160"/>
      <c r="E46" s="160"/>
      <c r="F46" s="151"/>
    </row>
    <row r="47" spans="1:6" ht="12.75" customHeight="1">
      <c r="A47" s="153"/>
      <c r="B47" s="154"/>
      <c r="C47" s="159"/>
      <c r="D47" s="160"/>
      <c r="E47" s="160"/>
      <c r="F47" s="151"/>
    </row>
    <row r="48" spans="1:6" ht="12.75" customHeight="1">
      <c r="A48" s="153" t="s">
        <v>4</v>
      </c>
      <c r="B48" s="154"/>
      <c r="C48" s="159"/>
      <c r="D48" s="160"/>
      <c r="E48" s="160"/>
      <c r="F48" s="151"/>
    </row>
    <row r="49" spans="1:6" ht="12.75" customHeight="1">
      <c r="A49" s="153"/>
      <c r="B49" s="154"/>
      <c r="C49" s="159"/>
      <c r="D49" s="160"/>
      <c r="E49" s="160"/>
      <c r="F49" s="151"/>
    </row>
    <row r="50" spans="1:6" ht="12.75" customHeight="1">
      <c r="A50" s="153" t="s">
        <v>25</v>
      </c>
      <c r="B50" s="154"/>
      <c r="C50" s="159"/>
      <c r="D50" s="160"/>
      <c r="E50" s="160"/>
      <c r="F50" s="151"/>
    </row>
    <row r="51" spans="1:6" ht="12.75" customHeight="1">
      <c r="A51" s="153"/>
      <c r="B51" s="154"/>
      <c r="C51" s="159"/>
      <c r="D51" s="160"/>
      <c r="E51" s="160"/>
      <c r="F51" s="151"/>
    </row>
    <row r="52" spans="1:6" ht="12.75" customHeight="1">
      <c r="A52" s="153" t="s">
        <v>26</v>
      </c>
      <c r="B52" s="154"/>
      <c r="C52" s="159"/>
      <c r="D52" s="160"/>
      <c r="E52" s="160"/>
      <c r="F52" s="151"/>
    </row>
    <row r="53" spans="1:6" ht="12.75" customHeight="1">
      <c r="A53" s="153"/>
      <c r="B53" s="154"/>
      <c r="C53" s="159"/>
      <c r="D53" s="160"/>
      <c r="E53" s="160"/>
      <c r="F53" s="151"/>
    </row>
    <row r="54" spans="1:6" ht="12.75" customHeight="1">
      <c r="A54" s="153" t="s">
        <v>27</v>
      </c>
      <c r="B54" s="154"/>
      <c r="C54" s="159"/>
      <c r="D54" s="160"/>
      <c r="E54" s="160"/>
      <c r="F54" s="151"/>
    </row>
    <row r="55" spans="1:6" ht="12.75" customHeight="1">
      <c r="A55" s="153"/>
      <c r="B55" s="154"/>
      <c r="C55" s="159"/>
      <c r="D55" s="160"/>
      <c r="E55" s="160"/>
      <c r="F55" s="151"/>
    </row>
    <row r="56" spans="1:6" ht="12.75" customHeight="1">
      <c r="A56" s="153" t="s">
        <v>6</v>
      </c>
      <c r="B56" s="154"/>
      <c r="C56" s="159"/>
      <c r="D56" s="160"/>
      <c r="E56" s="160"/>
      <c r="F56" s="151"/>
    </row>
    <row r="57" spans="1:6" ht="12.75" customHeight="1">
      <c r="A57" s="153"/>
      <c r="B57" s="154"/>
      <c r="C57" s="159"/>
      <c r="D57" s="160"/>
      <c r="E57" s="160"/>
      <c r="F57" s="151"/>
    </row>
    <row r="58" spans="1:6" ht="12.75" customHeight="1">
      <c r="A58" s="153" t="s">
        <v>28</v>
      </c>
      <c r="B58" s="154"/>
      <c r="C58" s="159"/>
      <c r="D58" s="160"/>
      <c r="E58" s="160"/>
      <c r="F58" s="151"/>
    </row>
    <row r="59" spans="1:6" ht="12.75" customHeight="1">
      <c r="A59" s="153"/>
      <c r="B59" s="154"/>
      <c r="C59" s="159"/>
      <c r="D59" s="160"/>
      <c r="E59" s="160"/>
      <c r="F59" s="151"/>
    </row>
    <row r="60" spans="1:6" ht="12.75" customHeight="1">
      <c r="A60" s="153" t="s">
        <v>8</v>
      </c>
      <c r="B60" s="154"/>
      <c r="C60" s="159"/>
      <c r="D60" s="160"/>
      <c r="E60" s="160"/>
      <c r="F60" s="151"/>
    </row>
    <row r="61" spans="1:6" ht="12.75" customHeight="1">
      <c r="A61" s="153"/>
      <c r="B61" s="154"/>
      <c r="C61" s="159"/>
      <c r="D61" s="160"/>
      <c r="E61" s="160"/>
      <c r="F61" s="151"/>
    </row>
    <row r="62" spans="1:6" ht="12.75" customHeight="1">
      <c r="A62" s="153" t="s">
        <v>10</v>
      </c>
      <c r="B62" s="154"/>
      <c r="C62" s="159"/>
      <c r="D62" s="160"/>
      <c r="E62" s="160"/>
      <c r="F62" s="151"/>
    </row>
    <row r="63" spans="1:6" ht="12.75" customHeight="1">
      <c r="A63" s="153"/>
      <c r="B63" s="154"/>
      <c r="C63" s="159"/>
      <c r="D63" s="160"/>
      <c r="E63" s="160"/>
      <c r="F63" s="151"/>
    </row>
    <row r="64" spans="1:6" ht="12.75" customHeight="1">
      <c r="A64" s="153" t="s">
        <v>29</v>
      </c>
      <c r="B64" s="154"/>
      <c r="C64" s="159"/>
      <c r="D64" s="160"/>
      <c r="E64" s="160"/>
      <c r="F64" s="151"/>
    </row>
    <row r="65" spans="1:6" ht="12.75" customHeight="1">
      <c r="A65" s="153"/>
      <c r="B65" s="154"/>
      <c r="C65" s="159"/>
      <c r="D65" s="160"/>
      <c r="E65" s="160"/>
      <c r="F65" s="151"/>
    </row>
    <row r="66" spans="1:6" ht="12.75" customHeight="1">
      <c r="A66" s="153" t="s">
        <v>30</v>
      </c>
      <c r="B66" s="154"/>
      <c r="C66" s="159"/>
      <c r="D66" s="160"/>
      <c r="E66" s="160"/>
      <c r="F66" s="151"/>
    </row>
    <row r="67" spans="1:6" ht="12.75" customHeight="1">
      <c r="A67" s="153"/>
      <c r="B67" s="154"/>
      <c r="C67" s="159"/>
      <c r="D67" s="160"/>
      <c r="E67" s="160"/>
      <c r="F67" s="151"/>
    </row>
    <row r="68" spans="1:6" ht="12.75">
      <c r="A68" s="153" t="s">
        <v>31</v>
      </c>
      <c r="B68" s="154"/>
      <c r="C68" s="159"/>
      <c r="D68" s="160"/>
      <c r="E68" s="160"/>
      <c r="F68" s="151"/>
    </row>
    <row r="69" spans="1:6" ht="12.75">
      <c r="A69" s="153"/>
      <c r="B69" s="154"/>
      <c r="C69" s="159"/>
      <c r="D69" s="160"/>
      <c r="E69" s="160"/>
      <c r="F69" s="151"/>
    </row>
    <row r="70" spans="1:6" ht="12.75">
      <c r="A70" s="153" t="s">
        <v>32</v>
      </c>
      <c r="B70" s="154"/>
      <c r="C70" s="159"/>
      <c r="D70" s="160"/>
      <c r="E70" s="160"/>
      <c r="F70" s="151"/>
    </row>
    <row r="71" spans="1:6" ht="12.75">
      <c r="A71" s="153"/>
      <c r="B71" s="154"/>
      <c r="C71" s="161"/>
      <c r="D71" s="160"/>
      <c r="E71" s="160"/>
      <c r="F71" s="151"/>
    </row>
    <row r="72" ht="12.75">
      <c r="E72" s="45"/>
    </row>
    <row r="73" ht="12.75">
      <c r="E73" s="45"/>
    </row>
    <row r="74" ht="12.75">
      <c r="E74" s="45"/>
    </row>
    <row r="75" ht="12.75">
      <c r="E75" s="45"/>
    </row>
    <row r="76" ht="12.75">
      <c r="E76" s="45"/>
    </row>
    <row r="77" ht="12.75">
      <c r="E77" s="45"/>
    </row>
    <row r="78" ht="12.75">
      <c r="E78" s="45"/>
    </row>
    <row r="79" ht="12.75">
      <c r="E79" s="45"/>
    </row>
    <row r="80" ht="12.75">
      <c r="E80" s="45"/>
    </row>
    <row r="81" ht="12.75">
      <c r="E81" s="45"/>
    </row>
    <row r="82" ht="12.75">
      <c r="E82" s="45"/>
    </row>
    <row r="83" ht="12.75">
      <c r="E83" s="45"/>
    </row>
    <row r="84" ht="12.75">
      <c r="E84" s="45"/>
    </row>
    <row r="85" ht="12.75">
      <c r="E85" s="45"/>
    </row>
  </sheetData>
  <mergeCells count="202"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C68:C69"/>
    <mergeCell ref="D68:D69"/>
    <mergeCell ref="A70:A71"/>
    <mergeCell ref="B70:B71"/>
    <mergeCell ref="C70:C71"/>
    <mergeCell ref="D70:D71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B64:B65"/>
    <mergeCell ref="C64:C65"/>
    <mergeCell ref="D64:D65"/>
    <mergeCell ref="C62:C63"/>
    <mergeCell ref="D62:D63"/>
    <mergeCell ref="F56:F57"/>
    <mergeCell ref="F58:F59"/>
    <mergeCell ref="E60:E61"/>
    <mergeCell ref="E62:E63"/>
    <mergeCell ref="F60:F61"/>
    <mergeCell ref="F62:F63"/>
    <mergeCell ref="E56:E57"/>
    <mergeCell ref="A60:A61"/>
    <mergeCell ref="B60:B61"/>
    <mergeCell ref="C60:C61"/>
    <mergeCell ref="D60:D61"/>
    <mergeCell ref="A54:A55"/>
    <mergeCell ref="B54:B55"/>
    <mergeCell ref="A58:A59"/>
    <mergeCell ref="B58:B59"/>
    <mergeCell ref="C58:C59"/>
    <mergeCell ref="D58:D59"/>
    <mergeCell ref="A56:A57"/>
    <mergeCell ref="B56:B57"/>
    <mergeCell ref="C56:C57"/>
    <mergeCell ref="D56:D57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A52:A53"/>
    <mergeCell ref="B52:B53"/>
    <mergeCell ref="C52:C53"/>
    <mergeCell ref="D52:D53"/>
    <mergeCell ref="A50:A51"/>
    <mergeCell ref="B50:B51"/>
    <mergeCell ref="C50:C51"/>
    <mergeCell ref="D50:D51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A36:A37"/>
    <mergeCell ref="A38:A39"/>
    <mergeCell ref="A40:A41"/>
    <mergeCell ref="A42:A43"/>
    <mergeCell ref="B36:B37"/>
    <mergeCell ref="B38:B39"/>
    <mergeCell ref="B40:B41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C38:C39"/>
    <mergeCell ref="D38:D39"/>
    <mergeCell ref="E38:E39"/>
    <mergeCell ref="F38:F39"/>
    <mergeCell ref="C36:C37"/>
    <mergeCell ref="D36:D37"/>
    <mergeCell ref="E36:E37"/>
    <mergeCell ref="F36:F37"/>
    <mergeCell ref="B6:B7"/>
    <mergeCell ref="C6:C7"/>
    <mergeCell ref="D6:D7"/>
    <mergeCell ref="E6:E7"/>
    <mergeCell ref="E8:E9"/>
    <mergeCell ref="A8:A9"/>
    <mergeCell ref="B8:B9"/>
    <mergeCell ref="C8:C9"/>
    <mergeCell ref="D8:D9"/>
    <mergeCell ref="E10:E11"/>
    <mergeCell ref="D10:D11"/>
    <mergeCell ref="A10:A11"/>
    <mergeCell ref="B10:B11"/>
    <mergeCell ref="C10:C11"/>
    <mergeCell ref="F14:F15"/>
    <mergeCell ref="A14:A15"/>
    <mergeCell ref="B14:B15"/>
    <mergeCell ref="C14:C15"/>
    <mergeCell ref="D14:D15"/>
    <mergeCell ref="B12:B13"/>
    <mergeCell ref="C12:C13"/>
    <mergeCell ref="E18:E19"/>
    <mergeCell ref="E14:E15"/>
    <mergeCell ref="E16:E17"/>
    <mergeCell ref="D12:D13"/>
    <mergeCell ref="E12:E13"/>
    <mergeCell ref="A16:A17"/>
    <mergeCell ref="B16:B17"/>
    <mergeCell ref="C16:C17"/>
    <mergeCell ref="D16:D17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E22:E23"/>
    <mergeCell ref="C30:C31"/>
    <mergeCell ref="D30:D31"/>
    <mergeCell ref="C24:C25"/>
    <mergeCell ref="D24:D25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A1:F1"/>
    <mergeCell ref="A2:F2"/>
    <mergeCell ref="A3:F3"/>
    <mergeCell ref="A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A3" sqref="A3:K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62" t="s">
        <v>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33" customHeight="1">
      <c r="A2" s="162" t="str">
        <f>HYPERLINK('[1]реквизиты'!$A$2)</f>
        <v>THE WORLD CHAMPIONSHIP IN COMBAT SAMBO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30" customHeight="1">
      <c r="A3" s="164" t="str">
        <f>HYPERLINK('пр.взв.'!A4)</f>
        <v>Weight category  74кg.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0.75" customHeight="1" thickBot="1">
      <c r="A4" s="166" t="s">
        <v>42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26.25" thickBot="1">
      <c r="A5" s="69" t="s">
        <v>44</v>
      </c>
      <c r="B5" s="70" t="s">
        <v>35</v>
      </c>
      <c r="C5" s="71" t="s">
        <v>45</v>
      </c>
      <c r="D5" s="70" t="s">
        <v>36</v>
      </c>
      <c r="E5" s="72" t="s">
        <v>37</v>
      </c>
      <c r="F5" s="60" t="s">
        <v>46</v>
      </c>
      <c r="G5" s="73" t="s">
        <v>47</v>
      </c>
      <c r="H5" s="73" t="s">
        <v>49</v>
      </c>
      <c r="I5" s="73" t="s">
        <v>50</v>
      </c>
      <c r="J5" s="71" t="s">
        <v>48</v>
      </c>
      <c r="K5" s="73" t="s">
        <v>51</v>
      </c>
    </row>
    <row r="6" spans="1:11" ht="19.5" customHeight="1">
      <c r="A6" s="177">
        <v>1</v>
      </c>
      <c r="B6" s="142"/>
      <c r="C6" s="180" t="s">
        <v>52</v>
      </c>
      <c r="D6" s="169" t="e">
        <f>VLOOKUP(B6,'пр.взв.'!B8:E71,2,FALSE)</f>
        <v>#N/A</v>
      </c>
      <c r="E6" s="173" t="e">
        <f>VLOOKUP(B6,'пр.взв.'!B8:E71,3,FALSE)</f>
        <v>#N/A</v>
      </c>
      <c r="F6" s="173" t="e">
        <f>VLOOKUP(B6,'пр.взв.'!B8:E71,4,FALSE)</f>
        <v>#N/A</v>
      </c>
      <c r="G6" s="140"/>
      <c r="H6" s="167"/>
      <c r="I6" s="140"/>
      <c r="J6" s="167"/>
      <c r="K6" s="74" t="s">
        <v>53</v>
      </c>
    </row>
    <row r="7" spans="1:11" ht="19.5" customHeight="1" thickBot="1">
      <c r="A7" s="178"/>
      <c r="B7" s="143"/>
      <c r="C7" s="181"/>
      <c r="D7" s="170"/>
      <c r="E7" s="174"/>
      <c r="F7" s="174"/>
      <c r="G7" s="141"/>
      <c r="H7" s="168"/>
      <c r="I7" s="141"/>
      <c r="J7" s="168"/>
      <c r="K7" s="75" t="s">
        <v>54</v>
      </c>
    </row>
    <row r="8" spans="1:11" ht="19.5" customHeight="1">
      <c r="A8" s="178"/>
      <c r="B8" s="142"/>
      <c r="C8" s="139" t="s">
        <v>55</v>
      </c>
      <c r="D8" s="169" t="e">
        <f>VLOOKUP(B8,'пр.взв.'!B8:E71,2,FALSE)</f>
        <v>#N/A</v>
      </c>
      <c r="E8" s="173" t="e">
        <f>VLOOKUP(B8,'пр.взв.'!B8:E71,3,FALSE)</f>
        <v>#N/A</v>
      </c>
      <c r="F8" s="173" t="e">
        <f>VLOOKUP(B8,'пр.взв.'!B8:E71,4,FALSE)</f>
        <v>#N/A</v>
      </c>
      <c r="G8" s="175"/>
      <c r="H8" s="167"/>
      <c r="I8" s="140"/>
      <c r="J8" s="167"/>
      <c r="K8" s="75" t="s">
        <v>56</v>
      </c>
    </row>
    <row r="9" spans="1:11" ht="19.5" customHeight="1" thickBot="1">
      <c r="A9" s="179"/>
      <c r="B9" s="143"/>
      <c r="C9" s="138"/>
      <c r="D9" s="170"/>
      <c r="E9" s="174"/>
      <c r="F9" s="174"/>
      <c r="G9" s="141"/>
      <c r="H9" s="168"/>
      <c r="I9" s="141"/>
      <c r="J9" s="168"/>
      <c r="K9" s="76"/>
    </row>
    <row r="10" spans="1:11" ht="13.5" thickBot="1">
      <c r="A10" s="77"/>
      <c r="B10" s="77"/>
      <c r="C10" s="78"/>
      <c r="D10" s="77"/>
      <c r="E10" s="79"/>
      <c r="F10" s="87"/>
      <c r="G10" s="77"/>
      <c r="H10" s="77"/>
      <c r="I10" s="77"/>
      <c r="J10" s="77"/>
      <c r="K10" s="77"/>
    </row>
    <row r="11" spans="1:11" ht="26.25" thickBot="1">
      <c r="A11" s="80" t="s">
        <v>44</v>
      </c>
      <c r="B11" s="70" t="s">
        <v>35</v>
      </c>
      <c r="C11" s="71" t="s">
        <v>45</v>
      </c>
      <c r="D11" s="70" t="s">
        <v>36</v>
      </c>
      <c r="E11" s="72" t="s">
        <v>37</v>
      </c>
      <c r="F11" s="60" t="s">
        <v>46</v>
      </c>
      <c r="G11" s="73" t="s">
        <v>47</v>
      </c>
      <c r="H11" s="73" t="s">
        <v>49</v>
      </c>
      <c r="I11" s="73" t="s">
        <v>50</v>
      </c>
      <c r="J11" s="71" t="s">
        <v>48</v>
      </c>
      <c r="K11" s="73" t="s">
        <v>51</v>
      </c>
    </row>
    <row r="12" spans="1:11" ht="19.5" customHeight="1">
      <c r="A12" s="177">
        <v>2</v>
      </c>
      <c r="B12" s="142"/>
      <c r="C12" s="180" t="s">
        <v>52</v>
      </c>
      <c r="D12" s="169" t="e">
        <f>VLOOKUP(B12,'пр.взв.'!B8:E71,2,FALSE)</f>
        <v>#N/A</v>
      </c>
      <c r="E12" s="173" t="e">
        <f>VLOOKUP(B12,'пр.взв.'!B8:E71,3,FALSE)</f>
        <v>#N/A</v>
      </c>
      <c r="F12" s="173" t="e">
        <f>VLOOKUP(B12,'пр.взв.'!B8:E71,4,FALSE)</f>
        <v>#N/A</v>
      </c>
      <c r="G12" s="140"/>
      <c r="H12" s="167"/>
      <c r="I12" s="140"/>
      <c r="J12" s="167"/>
      <c r="K12" s="74" t="s">
        <v>53</v>
      </c>
    </row>
    <row r="13" spans="1:11" ht="19.5" customHeight="1" thickBot="1">
      <c r="A13" s="178"/>
      <c r="B13" s="143"/>
      <c r="C13" s="181"/>
      <c r="D13" s="170"/>
      <c r="E13" s="174"/>
      <c r="F13" s="174"/>
      <c r="G13" s="141"/>
      <c r="H13" s="168"/>
      <c r="I13" s="141"/>
      <c r="J13" s="168"/>
      <c r="K13" s="75" t="s">
        <v>54</v>
      </c>
    </row>
    <row r="14" spans="1:11" ht="19.5" customHeight="1">
      <c r="A14" s="178"/>
      <c r="B14" s="142"/>
      <c r="C14" s="139" t="s">
        <v>55</v>
      </c>
      <c r="D14" s="169" t="e">
        <f>VLOOKUP(B14,'пр.взв.'!B8:E71,2,FALSE)</f>
        <v>#N/A</v>
      </c>
      <c r="E14" s="171" t="e">
        <f>VLOOKUP(B14,'пр.взв.'!B8:E71,3,FALSE)</f>
        <v>#N/A</v>
      </c>
      <c r="F14" s="171" t="e">
        <f>VLOOKUP(B14,'пр.взв.'!B8:E71,4,FALSE)</f>
        <v>#N/A</v>
      </c>
      <c r="G14" s="175"/>
      <c r="H14" s="167"/>
      <c r="I14" s="140"/>
      <c r="J14" s="167"/>
      <c r="K14" s="75" t="s">
        <v>56</v>
      </c>
    </row>
    <row r="15" spans="1:11" ht="19.5" customHeight="1" thickBot="1">
      <c r="A15" s="179"/>
      <c r="B15" s="143"/>
      <c r="C15" s="138"/>
      <c r="D15" s="170"/>
      <c r="E15" s="172"/>
      <c r="F15" s="172"/>
      <c r="G15" s="141"/>
      <c r="H15" s="168"/>
      <c r="I15" s="141"/>
      <c r="J15" s="168"/>
      <c r="K15" s="76"/>
    </row>
    <row r="16" spans="1:11" ht="15.75">
      <c r="A16" s="81"/>
      <c r="B16" s="82"/>
      <c r="C16" s="83"/>
      <c r="D16" s="83"/>
      <c r="E16" s="83"/>
      <c r="F16" s="84"/>
      <c r="G16" s="82"/>
      <c r="H16" s="82"/>
      <c r="I16" s="85"/>
      <c r="J16" s="86"/>
      <c r="K16" s="77"/>
    </row>
    <row r="17" spans="1:11" ht="16.5" thickBot="1">
      <c r="A17" s="176" t="s">
        <v>57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ht="26.25" thickBot="1">
      <c r="A18" s="80" t="s">
        <v>44</v>
      </c>
      <c r="B18" s="70" t="s">
        <v>35</v>
      </c>
      <c r="C18" s="71" t="s">
        <v>45</v>
      </c>
      <c r="D18" s="70" t="s">
        <v>36</v>
      </c>
      <c r="E18" s="72" t="s">
        <v>37</v>
      </c>
      <c r="F18" s="60" t="s">
        <v>46</v>
      </c>
      <c r="G18" s="73" t="s">
        <v>47</v>
      </c>
      <c r="H18" s="73" t="s">
        <v>49</v>
      </c>
      <c r="I18" s="73" t="s">
        <v>50</v>
      </c>
      <c r="J18" s="71" t="s">
        <v>48</v>
      </c>
      <c r="K18" s="73" t="s">
        <v>51</v>
      </c>
    </row>
    <row r="19" spans="1:11" ht="19.5" customHeight="1">
      <c r="A19" s="177"/>
      <c r="B19" s="142"/>
      <c r="C19" s="180" t="s">
        <v>52</v>
      </c>
      <c r="D19" s="169" t="e">
        <f>VLOOKUP(B19,'пр.взв.'!B8:E71,2,FALSE)</f>
        <v>#N/A</v>
      </c>
      <c r="E19" s="173" t="e">
        <f>VLOOKUP(B19,'пр.взв.'!B8:E71,3,FALSE)</f>
        <v>#N/A</v>
      </c>
      <c r="F19" s="173" t="e">
        <f>VLOOKUP(B19,'пр.взв.'!B8:E71,4,FALSE)</f>
        <v>#N/A</v>
      </c>
      <c r="G19" s="140"/>
      <c r="H19" s="167"/>
      <c r="I19" s="140"/>
      <c r="J19" s="167"/>
      <c r="K19" s="74" t="s">
        <v>53</v>
      </c>
    </row>
    <row r="20" spans="1:11" ht="19.5" customHeight="1" thickBot="1">
      <c r="A20" s="178"/>
      <c r="B20" s="143"/>
      <c r="C20" s="181"/>
      <c r="D20" s="170"/>
      <c r="E20" s="174"/>
      <c r="F20" s="174"/>
      <c r="G20" s="141"/>
      <c r="H20" s="168"/>
      <c r="I20" s="141"/>
      <c r="J20" s="168"/>
      <c r="K20" s="75" t="s">
        <v>54</v>
      </c>
    </row>
    <row r="21" spans="1:11" ht="19.5" customHeight="1">
      <c r="A21" s="178"/>
      <c r="B21" s="142"/>
      <c r="C21" s="139" t="s">
        <v>55</v>
      </c>
      <c r="D21" s="169" t="e">
        <f>VLOOKUP(B21,'пр.взв.'!B8:E71,2,FALSE)</f>
        <v>#N/A</v>
      </c>
      <c r="E21" s="173" t="e">
        <f>VLOOKUP(B21,'пр.взв.'!B8:E71,3,FALSE)</f>
        <v>#N/A</v>
      </c>
      <c r="F21" s="173" t="e">
        <f>VLOOKUP(B21,'пр.взв.'!B8:E71,4,FALSE)</f>
        <v>#N/A</v>
      </c>
      <c r="G21" s="175"/>
      <c r="H21" s="167"/>
      <c r="I21" s="140"/>
      <c r="J21" s="167"/>
      <c r="K21" s="75" t="s">
        <v>56</v>
      </c>
    </row>
    <row r="22" spans="1:11" ht="19.5" customHeight="1" thickBot="1">
      <c r="A22" s="179"/>
      <c r="B22" s="143"/>
      <c r="C22" s="138"/>
      <c r="D22" s="170"/>
      <c r="E22" s="174"/>
      <c r="F22" s="174"/>
      <c r="G22" s="141"/>
      <c r="H22" s="168"/>
      <c r="I22" s="141"/>
      <c r="J22" s="168"/>
      <c r="K22" s="76"/>
    </row>
    <row r="23" ht="21.75" customHeight="1"/>
    <row r="24" spans="1:7" ht="21.75" customHeight="1">
      <c r="A24" s="26" t="str">
        <f>HYPERLINK('[1]реквизиты'!$A$11)</f>
        <v>Chiaf referee</v>
      </c>
      <c r="B24" s="30"/>
      <c r="C24" s="30"/>
      <c r="D24" s="30"/>
      <c r="E24" s="9"/>
      <c r="F24" s="44" t="str">
        <f>HYPERLINK('[1]реквизиты'!$G$11)</f>
        <v>E. Selivanov</v>
      </c>
      <c r="G24" s="28" t="str">
        <f>HYPERLINK('[1]реквизиты'!$G$12)</f>
        <v>/RUS/</v>
      </c>
    </row>
    <row r="25" spans="1:7" ht="16.5" customHeight="1">
      <c r="A25" s="30"/>
      <c r="B25" s="30"/>
      <c r="C25" s="30"/>
      <c r="D25" s="31"/>
      <c r="E25" s="10"/>
      <c r="F25" s="45"/>
      <c r="G25" s="10"/>
    </row>
    <row r="26" spans="1:7" ht="24" customHeight="1">
      <c r="A26" s="27" t="str">
        <f>HYPERLINK('[1]реквизиты'!$A$13)</f>
        <v>Chiaf secretary</v>
      </c>
      <c r="C26" s="30"/>
      <c r="D26" s="32"/>
      <c r="E26" s="46"/>
      <c r="F26" s="44" t="str">
        <f>HYPERLINK('[1]реквизиты'!$G$13)</f>
        <v>R.Zakirov</v>
      </c>
      <c r="G26" s="29" t="str">
        <f>HYPERLINK('[1]реквизиты'!$G$14)</f>
        <v>/RUS/</v>
      </c>
    </row>
  </sheetData>
  <mergeCells count="62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F14:F15"/>
    <mergeCell ref="G14:G15"/>
    <mergeCell ref="H14:H15"/>
    <mergeCell ref="I14:I15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21:F22"/>
    <mergeCell ref="G21:G22"/>
    <mergeCell ref="H21:H22"/>
    <mergeCell ref="I21:I22"/>
    <mergeCell ref="B21:B22"/>
    <mergeCell ref="C21:C22"/>
    <mergeCell ref="D21:D22"/>
    <mergeCell ref="E21:E22"/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1">
      <selection activeCell="A1" sqref="A1:N5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84" t="str">
        <f>HYPERLINK('[1]реквизиты'!$A$2)</f>
        <v>THE WORLD CHAMPIONSHIP IN COMBAT SAMBO</v>
      </c>
      <c r="B1" s="184"/>
      <c r="C1" s="184"/>
      <c r="D1" s="184"/>
      <c r="E1" s="184"/>
      <c r="F1" s="184"/>
      <c r="G1" s="184"/>
      <c r="H1" s="184" t="str">
        <f>HYPERLINK('[1]реквизиты'!$A$2)</f>
        <v>THE WORLD CHAMPIONSHIP IN COMBAT SAMBO</v>
      </c>
      <c r="I1" s="184"/>
      <c r="J1" s="184"/>
      <c r="K1" s="184"/>
      <c r="L1" s="184"/>
      <c r="M1" s="184"/>
      <c r="N1" s="184"/>
      <c r="O1" s="54"/>
      <c r="P1" s="54"/>
      <c r="Q1" s="54"/>
      <c r="R1" s="54"/>
      <c r="S1" s="54"/>
      <c r="T1" s="54"/>
      <c r="U1" s="54"/>
    </row>
    <row r="2" spans="1:21" ht="15" customHeight="1">
      <c r="A2" s="148">
        <f>HYPERLINK('[1]реквизиты'!$A$8)</f>
      </c>
      <c r="B2" s="148"/>
      <c r="C2" s="148"/>
      <c r="D2" s="148"/>
      <c r="E2" s="148"/>
      <c r="F2" s="148"/>
      <c r="G2" s="148"/>
      <c r="H2" s="148">
        <f>HYPERLINK('[1]реквизиты'!$A$8)</f>
      </c>
      <c r="I2" s="148"/>
      <c r="J2" s="148"/>
      <c r="K2" s="148"/>
      <c r="L2" s="148"/>
      <c r="M2" s="148"/>
      <c r="N2" s="148"/>
      <c r="O2" s="56"/>
      <c r="P2" s="56"/>
      <c r="Q2" s="56"/>
      <c r="R2" s="56"/>
      <c r="S2" s="56"/>
      <c r="T2" s="56"/>
      <c r="U2" s="56"/>
    </row>
    <row r="3" spans="1:21" ht="15" customHeight="1">
      <c r="A3" s="182" t="str">
        <f>HYPERLINK('пр.взв.'!A4)</f>
        <v>Weight category  74кg.</v>
      </c>
      <c r="B3" s="176"/>
      <c r="C3" s="176"/>
      <c r="D3" s="176"/>
      <c r="E3" s="176"/>
      <c r="F3" s="176"/>
      <c r="G3" s="176"/>
      <c r="H3" s="182" t="str">
        <f>HYPERLINK('пр.взв.'!A4)</f>
        <v>Weight category  74кg.</v>
      </c>
      <c r="I3" s="176"/>
      <c r="J3" s="176"/>
      <c r="K3" s="176"/>
      <c r="L3" s="176"/>
      <c r="M3" s="176"/>
      <c r="N3" s="176"/>
      <c r="O3" s="51"/>
      <c r="P3" s="51"/>
      <c r="Q3" s="51"/>
      <c r="R3" s="51"/>
      <c r="S3" s="51"/>
      <c r="T3" s="51"/>
      <c r="U3" s="51"/>
    </row>
    <row r="4" spans="1:12" ht="29.25" customHeight="1" thickBot="1">
      <c r="A4" s="183"/>
      <c r="B4" s="183"/>
      <c r="C4" s="131" t="s">
        <v>54</v>
      </c>
      <c r="D4" s="131"/>
      <c r="E4" s="131"/>
      <c r="F4" s="131"/>
      <c r="G4" s="131"/>
      <c r="H4" s="131"/>
      <c r="I4" s="131"/>
      <c r="J4" s="131" t="s">
        <v>59</v>
      </c>
      <c r="K4" s="131"/>
      <c r="L4" s="131"/>
    </row>
    <row r="5" spans="1:12" ht="12.75" customHeight="1">
      <c r="A5" s="191">
        <v>1</v>
      </c>
      <c r="B5" s="185" t="str">
        <f>VLOOKUP(A5,'пр.взв.'!B8:C71,2,FALSE)</f>
        <v>DUCANOVICH David</v>
      </c>
      <c r="C5" s="193" t="str">
        <f>VLOOKUP(B5,'пр.взв.'!C8:D71,2,FALSE)</f>
        <v>1976</v>
      </c>
      <c r="D5" s="195" t="str">
        <f>VLOOKUP(A5,'пр.взв.'!B8:E71,4,FALSE)</f>
        <v>FRA</v>
      </c>
      <c r="E5" s="121"/>
      <c r="G5" s="14"/>
      <c r="H5" s="189">
        <v>2</v>
      </c>
      <c r="I5" s="185" t="str">
        <f>VLOOKUP(H5,'пр.взв.'!B8:C71,2,FALSE)</f>
        <v>TIGHINEANU Valiriu</v>
      </c>
      <c r="J5" s="187" t="str">
        <f>VLOOKUP(H5,'пр.взв.'!B8:E71,3,FALSE)</f>
        <v>1988</v>
      </c>
      <c r="K5" s="187" t="str">
        <f>VLOOKUP(H5,'пр.взв.'!B8:E71,4,FALSE)</f>
        <v>MDA</v>
      </c>
      <c r="L5" s="33"/>
    </row>
    <row r="6" spans="1:12" ht="15.75">
      <c r="A6" s="192"/>
      <c r="B6" s="186"/>
      <c r="C6" s="194"/>
      <c r="D6" s="196"/>
      <c r="E6" s="122"/>
      <c r="F6" s="2"/>
      <c r="G6" s="7"/>
      <c r="H6" s="190"/>
      <c r="I6" s="186"/>
      <c r="J6" s="188"/>
      <c r="K6" s="188"/>
      <c r="L6" s="33">
        <v>2</v>
      </c>
    </row>
    <row r="7" spans="1:13" ht="15.75">
      <c r="A7" s="192">
        <v>17</v>
      </c>
      <c r="B7" s="188" t="str">
        <f>VLOOKUP(A7,'пр.взв.'!B10:C71,2,FALSE)</f>
        <v>YAGUARE Alberto</v>
      </c>
      <c r="C7" s="196" t="str">
        <f>VLOOKUP(B7,'пр.взв.'!C10:D71,2,FALSE)</f>
        <v>1983</v>
      </c>
      <c r="D7" s="202" t="str">
        <f>VLOOKUP(A7,'пр.взв.'!B8:E71,4,FALSE)</f>
        <v>VEN</v>
      </c>
      <c r="E7" s="123"/>
      <c r="F7" s="2"/>
      <c r="G7" s="2"/>
      <c r="H7" s="204">
        <v>18</v>
      </c>
      <c r="I7" s="197" t="e">
        <f>VLOOKUP(H7,'пр.взв.'!B10:C71,2,FALSE)</f>
        <v>#N/A</v>
      </c>
      <c r="J7" s="199" t="e">
        <f>VLOOKUP(H7,'пр.взв.'!B10:E71,3,FALSE)</f>
        <v>#N/A</v>
      </c>
      <c r="K7" s="197" t="e">
        <f>VLOOKUP(H7,'пр.взв.'!B10:E71,4,FALSE)</f>
        <v>#N/A</v>
      </c>
      <c r="L7" s="128"/>
      <c r="M7" s="36"/>
    </row>
    <row r="8" spans="1:13" ht="16.5" thickBot="1">
      <c r="A8" s="201"/>
      <c r="B8" s="186"/>
      <c r="C8" s="194"/>
      <c r="D8" s="203"/>
      <c r="E8" s="124"/>
      <c r="F8" s="5"/>
      <c r="G8" s="2"/>
      <c r="H8" s="190"/>
      <c r="I8" s="198"/>
      <c r="J8" s="200"/>
      <c r="K8" s="198"/>
      <c r="L8" s="129"/>
      <c r="M8" s="36"/>
    </row>
    <row r="9" spans="1:13" ht="15.75">
      <c r="A9" s="191">
        <v>9</v>
      </c>
      <c r="B9" s="185" t="str">
        <f>VLOOKUP(A9,'пр.взв.'!B12:C71,2,FALSE)</f>
        <v>POPOV Stepan</v>
      </c>
      <c r="C9" s="193" t="str">
        <f>VLOOKUP(B9,'пр.взв.'!C12:D71,2,FALSE)</f>
        <v>1984</v>
      </c>
      <c r="D9" s="195" t="str">
        <f>VLOOKUP(A9,'пр.взв.'!B8:E71,4,FALSE)</f>
        <v>BLR</v>
      </c>
      <c r="E9" s="124"/>
      <c r="F9" s="3"/>
      <c r="G9" s="2"/>
      <c r="H9" s="189">
        <v>10</v>
      </c>
      <c r="I9" s="185" t="str">
        <f>VLOOKUP(H9,'пр.взв.'!B12:C71,2,FALSE)</f>
        <v>ZAITOV Kadgmuhan</v>
      </c>
      <c r="J9" s="185" t="str">
        <f>VLOOKUP(H9,'пр.взв.'!B12:E71,3,FALSE)</f>
        <v>1988</v>
      </c>
      <c r="K9" s="185" t="str">
        <f>VLOOKUP(H9,'пр.взв.'!B12:E71,4,FALSE)</f>
        <v>UZB</v>
      </c>
      <c r="L9" s="129"/>
      <c r="M9" s="37"/>
    </row>
    <row r="10" spans="1:13" ht="15.75">
      <c r="A10" s="192"/>
      <c r="B10" s="186"/>
      <c r="C10" s="194"/>
      <c r="D10" s="196"/>
      <c r="E10" s="125">
        <v>9</v>
      </c>
      <c r="F10" s="4"/>
      <c r="G10" s="2"/>
      <c r="H10" s="190"/>
      <c r="I10" s="186"/>
      <c r="J10" s="186"/>
      <c r="K10" s="186"/>
      <c r="L10" s="130">
        <v>10</v>
      </c>
      <c r="M10" s="38"/>
    </row>
    <row r="11" spans="1:13" ht="15.75">
      <c r="A11" s="192">
        <v>25</v>
      </c>
      <c r="B11" s="197" t="e">
        <f>VLOOKUP(A11,'пр.взв.'!B14:C71,2,FALSE)</f>
        <v>#N/A</v>
      </c>
      <c r="C11" s="205" t="e">
        <f>VLOOKUP(B11,'пр.взв.'!C14:D71,2,FALSE)</f>
        <v>#N/A</v>
      </c>
      <c r="D11" s="207" t="e">
        <f>VLOOKUP(A11,'пр.взв.'!B8:E71,4,FALSE)</f>
        <v>#N/A</v>
      </c>
      <c r="E11" s="126"/>
      <c r="F11" s="4"/>
      <c r="G11" s="2"/>
      <c r="H11" s="204">
        <v>26</v>
      </c>
      <c r="I11" s="197" t="e">
        <f>VLOOKUP(H11,'пр.взв.'!B14:C71,2,FALSE)</f>
        <v>#N/A</v>
      </c>
      <c r="J11" s="197" t="e">
        <f>VLOOKUP(H11,'пр.взв.'!B14:E71,3,FALSE)</f>
        <v>#N/A</v>
      </c>
      <c r="K11" s="197" t="e">
        <f>VLOOKUP(H11,'пр.взв.'!B14:E71,4,FALSE)</f>
        <v>#N/A</v>
      </c>
      <c r="L11" s="33"/>
      <c r="M11" s="39"/>
    </row>
    <row r="12" spans="1:13" ht="16.5" thickBot="1">
      <c r="A12" s="201"/>
      <c r="B12" s="198"/>
      <c r="C12" s="206"/>
      <c r="D12" s="208"/>
      <c r="E12" s="122"/>
      <c r="F12" s="4"/>
      <c r="G12" s="5"/>
      <c r="H12" s="190"/>
      <c r="I12" s="198"/>
      <c r="J12" s="198"/>
      <c r="K12" s="198"/>
      <c r="L12" s="33"/>
      <c r="M12" s="39"/>
    </row>
    <row r="13" spans="1:14" ht="15.75">
      <c r="A13" s="191">
        <v>5</v>
      </c>
      <c r="B13" s="185" t="str">
        <f>VLOOKUP(A13,'пр.взв.'!B16:C71,2,FALSE)</f>
        <v>HOVHANNISYAN Vardan</v>
      </c>
      <c r="C13" s="193" t="str">
        <f>VLOOKUP(B13,'пр.взв.'!C16:D71,2,FALSE)</f>
        <v>1988</v>
      </c>
      <c r="D13" s="195" t="str">
        <f>VLOOKUP(A13,'пр.взв.'!B8:E71,4,FALSE)</f>
        <v>ARM</v>
      </c>
      <c r="E13" s="122"/>
      <c r="F13" s="4"/>
      <c r="G13" s="8"/>
      <c r="H13" s="189">
        <v>6</v>
      </c>
      <c r="I13" s="185" t="str">
        <f>VLOOKUP(H13,'пр.взв.'!B16:C71,2,FALSE)</f>
        <v>TOMASHEVICH Victor</v>
      </c>
      <c r="J13" s="185" t="str">
        <f>VLOOKUP(H13,'пр.взв.'!B16:E71,3,FALSE)</f>
        <v>1986</v>
      </c>
      <c r="K13" s="185" t="str">
        <f>VLOOKUP(H13,'пр.взв.'!B16:E71,4,FALSE)</f>
        <v>LTU</v>
      </c>
      <c r="L13" s="33">
        <v>6</v>
      </c>
      <c r="M13" s="39"/>
      <c r="N13" s="41"/>
    </row>
    <row r="14" spans="1:14" ht="15.75">
      <c r="A14" s="192"/>
      <c r="B14" s="186"/>
      <c r="C14" s="194"/>
      <c r="D14" s="196"/>
      <c r="E14" s="127"/>
      <c r="F14" s="4"/>
      <c r="G14" s="2"/>
      <c r="H14" s="190"/>
      <c r="I14" s="186"/>
      <c r="J14" s="186"/>
      <c r="K14" s="186"/>
      <c r="L14" s="128"/>
      <c r="M14" s="38"/>
      <c r="N14" s="39"/>
    </row>
    <row r="15" spans="1:14" ht="15.75">
      <c r="A15" s="192">
        <v>21</v>
      </c>
      <c r="B15" s="197" t="e">
        <f>VLOOKUP(A15,'пр.взв.'!B18:C71,2,FALSE)</f>
        <v>#N/A</v>
      </c>
      <c r="C15" s="205" t="e">
        <f>VLOOKUP(B15,'пр.взв.'!C18:D71,2,FALSE)</f>
        <v>#N/A</v>
      </c>
      <c r="D15" s="207" t="e">
        <f>VLOOKUP(A15,'пр.взв.'!B8:E71,4,FALSE)</f>
        <v>#N/A</v>
      </c>
      <c r="E15" s="123"/>
      <c r="F15" s="4"/>
      <c r="G15" s="2"/>
      <c r="H15" s="204">
        <v>22</v>
      </c>
      <c r="I15" s="197" t="e">
        <f>VLOOKUP(H15,'пр.взв.'!B18:C71,2,FALSE)</f>
        <v>#N/A</v>
      </c>
      <c r="J15" s="197" t="e">
        <f>VLOOKUP(H15,'пр.взв.'!B18:E71,3,FALSE)</f>
        <v>#N/A</v>
      </c>
      <c r="K15" s="197" t="e">
        <f>VLOOKUP(H15,'пр.взв.'!B18:E71,4,FALSE)</f>
        <v>#N/A</v>
      </c>
      <c r="L15" s="129"/>
      <c r="M15" s="38"/>
      <c r="N15" s="39"/>
    </row>
    <row r="16" spans="1:14" ht="16.5" thickBot="1">
      <c r="A16" s="201"/>
      <c r="B16" s="198"/>
      <c r="C16" s="206"/>
      <c r="D16" s="208"/>
      <c r="E16" s="124"/>
      <c r="F16" s="6"/>
      <c r="G16" s="2"/>
      <c r="H16" s="190"/>
      <c r="I16" s="198"/>
      <c r="J16" s="198"/>
      <c r="K16" s="198"/>
      <c r="L16" s="129"/>
      <c r="M16" s="40"/>
      <c r="N16" s="39"/>
    </row>
    <row r="17" spans="1:14" ht="15.75">
      <c r="A17" s="191">
        <v>13</v>
      </c>
      <c r="B17" s="185" t="str">
        <f>VLOOKUP(A17,'пр.взв.'!B20:C71,2,FALSE)</f>
        <v>GALIEV Vener</v>
      </c>
      <c r="C17" s="193" t="str">
        <f>VLOOKUP(B17,'пр.взв.'!C20:D71,2,FALSE)</f>
        <v>1975</v>
      </c>
      <c r="D17" s="195" t="str">
        <f>VLOOKUP(A17,'пр.взв.'!B8:E69,4,FALSE)</f>
        <v>RUS</v>
      </c>
      <c r="E17" s="124"/>
      <c r="F17" s="2"/>
      <c r="G17" s="2"/>
      <c r="H17" s="189">
        <v>14</v>
      </c>
      <c r="I17" s="185" t="str">
        <f>VLOOKUP(H17,'пр.взв.'!B20:C71,2,FALSE)</f>
        <v>MARTINENKO Oleg</v>
      </c>
      <c r="J17" s="185" t="str">
        <f>VLOOKUP(H17,'пр.взв.'!B20:E71,3,FALSE)</f>
        <v>1976</v>
      </c>
      <c r="K17" s="185" t="str">
        <f>VLOOKUP(H17,'пр.взв.'!B20:E71,4,FALSE)</f>
        <v>UKR</v>
      </c>
      <c r="L17" s="129"/>
      <c r="M17" s="36"/>
      <c r="N17" s="39"/>
    </row>
    <row r="18" spans="1:14" ht="15.75">
      <c r="A18" s="192"/>
      <c r="B18" s="186"/>
      <c r="C18" s="194"/>
      <c r="D18" s="196"/>
      <c r="E18" s="125">
        <v>13</v>
      </c>
      <c r="F18" s="2"/>
      <c r="G18" s="2"/>
      <c r="H18" s="190"/>
      <c r="I18" s="186"/>
      <c r="J18" s="186"/>
      <c r="K18" s="186"/>
      <c r="L18" s="130">
        <v>14</v>
      </c>
      <c r="M18" s="36"/>
      <c r="N18" s="39"/>
    </row>
    <row r="19" spans="1:14" ht="15.75">
      <c r="A19" s="192">
        <v>29</v>
      </c>
      <c r="B19" s="197" t="e">
        <f>VLOOKUP(A19,'пр.взв.'!B22:C73,2,FALSE)</f>
        <v>#N/A</v>
      </c>
      <c r="C19" s="205" t="e">
        <f>VLOOKUP(B19,'пр.взв.'!C22:D73,2,FALSE)</f>
        <v>#N/A</v>
      </c>
      <c r="D19" s="207" t="e">
        <f>VLOOKUP(A19,'пр.взв.'!B8:E71,4,FALSE)</f>
        <v>#N/A</v>
      </c>
      <c r="E19" s="126"/>
      <c r="F19" s="2"/>
      <c r="G19" s="2"/>
      <c r="H19" s="204">
        <v>30</v>
      </c>
      <c r="I19" s="197" t="e">
        <f>VLOOKUP(H19,'пр.взв.'!B22:C73,2,FALSE)</f>
        <v>#N/A</v>
      </c>
      <c r="J19" s="197" t="e">
        <f>VLOOKUP(H19,'пр.взв.'!B22:E73,3,FALSE)</f>
        <v>#N/A</v>
      </c>
      <c r="K19" s="197" t="e">
        <f>VLOOKUP(H19,'пр.взв.'!B22:E73,4,FALSE)</f>
        <v>#N/A</v>
      </c>
      <c r="L19" s="33"/>
      <c r="N19" s="39"/>
    </row>
    <row r="20" spans="1:14" ht="16.5" thickBot="1">
      <c r="A20" s="201"/>
      <c r="B20" s="198"/>
      <c r="C20" s="206"/>
      <c r="D20" s="208"/>
      <c r="E20" s="122"/>
      <c r="F20" s="2"/>
      <c r="G20" s="34"/>
      <c r="H20" s="190"/>
      <c r="I20" s="198"/>
      <c r="J20" s="198"/>
      <c r="K20" s="198"/>
      <c r="L20" s="33"/>
      <c r="N20" s="42"/>
    </row>
    <row r="21" spans="1:14" ht="15.75">
      <c r="A21" s="191">
        <v>3</v>
      </c>
      <c r="B21" s="185" t="str">
        <f>VLOOKUP(A21,'пр.взв.'!B8:C71,2,FALSE)</f>
        <v>BOTEV Velichko</v>
      </c>
      <c r="C21" s="193" t="str">
        <f>VLOOKUP(B21,'пр.взв.'!C8:D71,2,FALSE)</f>
        <v>1989</v>
      </c>
      <c r="D21" s="195" t="str">
        <f>VLOOKUP(A21,'пр.взв.'!B8:E71,4,FALSE)</f>
        <v>BUL</v>
      </c>
      <c r="E21" s="122"/>
      <c r="F21" s="2"/>
      <c r="G21" s="2"/>
      <c r="H21" s="189">
        <v>4</v>
      </c>
      <c r="I21" s="185" t="str">
        <f>VLOOKUP(H21,'пр.взв.'!B8:C71,2,FALSE)</f>
        <v>KERIMOV Sadig</v>
      </c>
      <c r="J21" s="185" t="str">
        <f>VLOOKUP(H21,'пр.взв.'!B8:E71,3,FALSE)</f>
        <v>1984</v>
      </c>
      <c r="K21" s="185" t="str">
        <f>VLOOKUP(H21,'пр.взв.'!B8:E71,4,FALSE)</f>
        <v>AZE</v>
      </c>
      <c r="L21" s="33"/>
      <c r="N21" s="39"/>
    </row>
    <row r="22" spans="1:14" ht="15.75">
      <c r="A22" s="192"/>
      <c r="B22" s="186"/>
      <c r="C22" s="194"/>
      <c r="D22" s="196"/>
      <c r="E22" s="127">
        <v>3</v>
      </c>
      <c r="F22" s="2"/>
      <c r="G22" s="2"/>
      <c r="H22" s="190"/>
      <c r="I22" s="186"/>
      <c r="J22" s="186"/>
      <c r="K22" s="186"/>
      <c r="L22" s="33">
        <v>4</v>
      </c>
      <c r="N22" s="39"/>
    </row>
    <row r="23" spans="1:14" ht="15.75">
      <c r="A23" s="192">
        <v>19</v>
      </c>
      <c r="B23" s="197" t="e">
        <f>VLOOKUP(A23,'пр.взв.'!B26:C77,2,FALSE)</f>
        <v>#N/A</v>
      </c>
      <c r="C23" s="205" t="e">
        <f>VLOOKUP(B23,'пр.взв.'!C26:D77,2,FALSE)</f>
        <v>#N/A</v>
      </c>
      <c r="D23" s="207" t="e">
        <f>VLOOKUP(A23,'пр.взв.'!B8:E71,4,FALSE)</f>
        <v>#N/A</v>
      </c>
      <c r="E23" s="123"/>
      <c r="F23" s="2"/>
      <c r="G23" s="2"/>
      <c r="H23" s="204">
        <v>20</v>
      </c>
      <c r="I23" s="197" t="e">
        <f>VLOOKUP(H23,'пр.взв.'!B26:C77,2,FALSE)</f>
        <v>#N/A</v>
      </c>
      <c r="J23" s="197" t="e">
        <f>VLOOKUP(H23,'пр.взв.'!B26:E77,3,FALSE)</f>
        <v>#N/A</v>
      </c>
      <c r="K23" s="197" t="e">
        <f>VLOOKUP(H23,'пр.взв.'!B26:E77,4,FALSE)</f>
        <v>#N/A</v>
      </c>
      <c r="L23" s="128"/>
      <c r="M23" s="36"/>
      <c r="N23" s="39"/>
    </row>
    <row r="24" spans="1:14" ht="16.5" thickBot="1">
      <c r="A24" s="201"/>
      <c r="B24" s="198"/>
      <c r="C24" s="206"/>
      <c r="D24" s="208"/>
      <c r="E24" s="124"/>
      <c r="F24" s="5"/>
      <c r="G24" s="2"/>
      <c r="H24" s="190"/>
      <c r="I24" s="198"/>
      <c r="J24" s="198"/>
      <c r="K24" s="198"/>
      <c r="L24" s="129"/>
      <c r="M24" s="36"/>
      <c r="N24" s="39"/>
    </row>
    <row r="25" spans="1:14" ht="15.75">
      <c r="A25" s="191">
        <v>11</v>
      </c>
      <c r="B25" s="185" t="str">
        <f>VLOOKUP(A25,'пр.взв.'!B28:C79,2,FALSE)</f>
        <v>NIAZMENGLIEV Alan</v>
      </c>
      <c r="C25" s="193" t="str">
        <f>VLOOKUP(B25,'пр.взв.'!C28:D79,2,FALSE)</f>
        <v>1978</v>
      </c>
      <c r="D25" s="195" t="str">
        <f>VLOOKUP(A25,'пр.взв.'!B8:E71,4,FALSE)</f>
        <v>TKM</v>
      </c>
      <c r="E25" s="124"/>
      <c r="F25" s="3"/>
      <c r="G25" s="2"/>
      <c r="H25" s="189">
        <v>12</v>
      </c>
      <c r="I25" s="185" t="str">
        <f>VLOOKUP(H25,'пр.взв.'!B28:C79,2,FALSE)</f>
        <v>ARAPBAJ UULU Tougol</v>
      </c>
      <c r="J25" s="185" t="str">
        <f>VLOOKUP(H25,'пр.взв.'!B28:E79,3,FALSE)</f>
        <v>1982</v>
      </c>
      <c r="K25" s="185" t="str">
        <f>VLOOKUP(H25,'пр.взв.'!B28:E79,4,FALSE)</f>
        <v>KGZ</v>
      </c>
      <c r="L25" s="129"/>
      <c r="M25" s="37"/>
      <c r="N25" s="39"/>
    </row>
    <row r="26" spans="1:14" ht="15.75">
      <c r="A26" s="192"/>
      <c r="B26" s="186"/>
      <c r="C26" s="194"/>
      <c r="D26" s="196"/>
      <c r="E26" s="125">
        <v>11</v>
      </c>
      <c r="F26" s="4"/>
      <c r="G26" s="2"/>
      <c r="H26" s="190"/>
      <c r="I26" s="186"/>
      <c r="J26" s="186"/>
      <c r="K26" s="186"/>
      <c r="L26" s="130">
        <v>12</v>
      </c>
      <c r="M26" s="38"/>
      <c r="N26" s="39"/>
    </row>
    <row r="27" spans="1:14" ht="15.75">
      <c r="A27" s="192">
        <v>27</v>
      </c>
      <c r="B27" s="197" t="e">
        <f>VLOOKUP(A27,'пр.взв.'!B30:C81,2,FALSE)</f>
        <v>#N/A</v>
      </c>
      <c r="C27" s="205" t="e">
        <f>VLOOKUP(B27,'пр.взв.'!C30:D81,2,FALSE)</f>
        <v>#N/A</v>
      </c>
      <c r="D27" s="207" t="e">
        <f>VLOOKUP(A27,'пр.взв.'!B8:E71,4,FALSE)</f>
        <v>#N/A</v>
      </c>
      <c r="E27" s="126"/>
      <c r="F27" s="4"/>
      <c r="G27" s="2"/>
      <c r="H27" s="204">
        <v>28</v>
      </c>
      <c r="I27" s="197" t="e">
        <f>VLOOKUP(H27,'пр.взв.'!B30:C81,2,FALSE)</f>
        <v>#N/A</v>
      </c>
      <c r="J27" s="197" t="e">
        <f>VLOOKUP(H27,'пр.взв.'!B30:E81,3,FALSE)</f>
        <v>#N/A</v>
      </c>
      <c r="K27" s="197" t="e">
        <f>VLOOKUP(H27,'пр.взв.'!B30:E81,4,FALSE)</f>
        <v>#N/A</v>
      </c>
      <c r="L27" s="33"/>
      <c r="M27" s="39"/>
      <c r="N27" s="39"/>
    </row>
    <row r="28" spans="1:14" ht="16.5" thickBot="1">
      <c r="A28" s="201"/>
      <c r="B28" s="198"/>
      <c r="C28" s="206"/>
      <c r="D28" s="208"/>
      <c r="E28" s="122"/>
      <c r="F28" s="4"/>
      <c r="G28" s="2"/>
      <c r="H28" s="190"/>
      <c r="I28" s="198"/>
      <c r="J28" s="198"/>
      <c r="K28" s="198"/>
      <c r="L28" s="33"/>
      <c r="M28" s="39"/>
      <c r="N28" s="39"/>
    </row>
    <row r="29" spans="1:14" ht="15.75">
      <c r="A29" s="191">
        <v>7</v>
      </c>
      <c r="B29" s="185" t="str">
        <f>VLOOKUP(A29,'пр.взв.'!B8:C71,2,FALSE)</f>
        <v>FEDOROV Alexandr</v>
      </c>
      <c r="C29" s="193" t="str">
        <f>VLOOKUP(B29,'пр.взв.'!C8:D71,2,FALSE)</f>
        <v>1984</v>
      </c>
      <c r="D29" s="195" t="str">
        <f>VLOOKUP(A29,'пр.взв.'!B8:E71,4,FALSE)</f>
        <v>EST</v>
      </c>
      <c r="E29" s="122"/>
      <c r="F29" s="4"/>
      <c r="G29" s="43"/>
      <c r="H29" s="189">
        <v>8</v>
      </c>
      <c r="I29" s="185" t="str">
        <f>VLOOKUP(H29,'пр.взв.'!B8:C71,2,FALSE)</f>
        <v>SEREDA Yogan</v>
      </c>
      <c r="J29" s="185" t="str">
        <f>VLOOKUP(H29,'пр.взв.'!B8:E71,3,FALSE)</f>
        <v>1985</v>
      </c>
      <c r="K29" s="185" t="str">
        <f>VLOOKUP(H29,'пр.взв.'!B8:E71,4,FALSE)</f>
        <v>GER</v>
      </c>
      <c r="L29" s="33"/>
      <c r="M29" s="39"/>
      <c r="N29" s="42"/>
    </row>
    <row r="30" spans="1:13" ht="15.75">
      <c r="A30" s="192"/>
      <c r="B30" s="186"/>
      <c r="C30" s="194"/>
      <c r="D30" s="196"/>
      <c r="E30" s="127">
        <v>7</v>
      </c>
      <c r="F30" s="4"/>
      <c r="G30" s="2"/>
      <c r="H30" s="190"/>
      <c r="I30" s="186"/>
      <c r="J30" s="186"/>
      <c r="K30" s="186"/>
      <c r="L30" s="33">
        <v>8</v>
      </c>
      <c r="M30" s="39"/>
    </row>
    <row r="31" spans="1:13" ht="15.75">
      <c r="A31" s="192">
        <v>23</v>
      </c>
      <c r="B31" s="197" t="e">
        <f>VLOOKUP(A31,'пр.взв.'!B34:C85,2,FALSE)</f>
        <v>#N/A</v>
      </c>
      <c r="C31" s="205" t="e">
        <f>VLOOKUP(B31,'пр.взв.'!C34:D85,2,FALSE)</f>
        <v>#N/A</v>
      </c>
      <c r="D31" s="207" t="e">
        <f>VLOOKUP(A31,'пр.взв.'!B8:E71,4,FALSE)</f>
        <v>#N/A</v>
      </c>
      <c r="E31" s="123"/>
      <c r="F31" s="4"/>
      <c r="G31" s="2"/>
      <c r="H31" s="204">
        <v>24</v>
      </c>
      <c r="I31" s="197" t="e">
        <f>VLOOKUP(H31,'пр.взв.'!B34:C85,2,FALSE)</f>
        <v>#N/A</v>
      </c>
      <c r="J31" s="197" t="e">
        <f>VLOOKUP(H31,'пр.взв.'!B34:E85,3,FALSE)</f>
        <v>#N/A</v>
      </c>
      <c r="K31" s="197" t="e">
        <f>VLOOKUP(H31,'пр.взв.'!B34:E85,4,FALSE)</f>
        <v>#N/A</v>
      </c>
      <c r="L31" s="128"/>
      <c r="M31" s="38"/>
    </row>
    <row r="32" spans="1:13" ht="16.5" thickBot="1">
      <c r="A32" s="201"/>
      <c r="B32" s="198"/>
      <c r="C32" s="206"/>
      <c r="D32" s="208"/>
      <c r="E32" s="124"/>
      <c r="F32" s="6"/>
      <c r="G32" s="2"/>
      <c r="H32" s="190"/>
      <c r="I32" s="198"/>
      <c r="J32" s="198"/>
      <c r="K32" s="198"/>
      <c r="L32" s="129"/>
      <c r="M32" s="40"/>
    </row>
    <row r="33" spans="1:13" ht="15.75">
      <c r="A33" s="191">
        <v>15</v>
      </c>
      <c r="B33" s="185" t="str">
        <f>VLOOKUP(A33,'пр.взв.'!B36:C87,2,FALSE)</f>
        <v>BARJAKINS Viktors</v>
      </c>
      <c r="C33" s="193" t="str">
        <f>VLOOKUP(B33,'пр.взв.'!C36:D87,2,FALSE)</f>
        <v>1984</v>
      </c>
      <c r="D33" s="195" t="str">
        <f>VLOOKUP(A33,'пр.взв.'!B8:E71,4,FALSE)</f>
        <v>LAT</v>
      </c>
      <c r="E33" s="124"/>
      <c r="F33" s="2"/>
      <c r="G33" s="2"/>
      <c r="H33" s="189">
        <v>16</v>
      </c>
      <c r="I33" s="185" t="str">
        <f>VLOOKUP(H33,'пр.взв.'!B36:C87,2,FALSE)</f>
        <v>KAPZHAPAROV Erdgan</v>
      </c>
      <c r="J33" s="185" t="str">
        <f>VLOOKUP(H33,'пр.взв.'!B36:E87,3,FALSE)</f>
        <v>1985</v>
      </c>
      <c r="K33" s="185" t="str">
        <f>VLOOKUP(H33,'пр.взв.'!B36:E87,4,FALSE)</f>
        <v>KAZ</v>
      </c>
      <c r="L33" s="129"/>
      <c r="M33" s="36"/>
    </row>
    <row r="34" spans="1:13" ht="15.75">
      <c r="A34" s="192"/>
      <c r="B34" s="186"/>
      <c r="C34" s="194"/>
      <c r="D34" s="196"/>
      <c r="E34" s="125">
        <v>15</v>
      </c>
      <c r="F34" s="2"/>
      <c r="G34" s="2"/>
      <c r="H34" s="190"/>
      <c r="I34" s="186"/>
      <c r="J34" s="186"/>
      <c r="K34" s="186"/>
      <c r="L34" s="130">
        <v>16</v>
      </c>
      <c r="M34" s="36"/>
    </row>
    <row r="35" spans="1:12" ht="15.75">
      <c r="A35" s="192">
        <v>31</v>
      </c>
      <c r="B35" s="197" t="e">
        <f>VLOOKUP(A35,'пр.взв.'!B38:C89,2,FALSE)</f>
        <v>#N/A</v>
      </c>
      <c r="C35" s="205" t="e">
        <f>VLOOKUP(B35,'пр.взв.'!C38:D89,2,FALSE)</f>
        <v>#N/A</v>
      </c>
      <c r="D35" s="207" t="e">
        <f>VLOOKUP(A35,'пр.взв.'!B8:E71,4,FALSE)</f>
        <v>#N/A</v>
      </c>
      <c r="E35" s="126"/>
      <c r="F35" s="2"/>
      <c r="G35" s="2"/>
      <c r="H35" s="204">
        <v>32</v>
      </c>
      <c r="I35" s="197" t="e">
        <f>VLOOKUP(H35,'пр.взв.'!B38:C89,2,FALSE)</f>
        <v>#N/A</v>
      </c>
      <c r="J35" s="197" t="e">
        <f>VLOOKUP(H35,'пр.взв.'!B38:E89,3,FALSE)</f>
        <v>#N/A</v>
      </c>
      <c r="K35" s="197" t="e">
        <f>VLOOKUP(H35,'пр.взв.'!B38:E89,4,FALSE)</f>
        <v>#N/A</v>
      </c>
      <c r="L35" s="33"/>
    </row>
    <row r="36" spans="1:12" ht="13.5" customHeight="1" thickBot="1">
      <c r="A36" s="201"/>
      <c r="B36" s="209"/>
      <c r="C36" s="210"/>
      <c r="D36" s="208"/>
      <c r="E36" s="121"/>
      <c r="H36" s="211"/>
      <c r="I36" s="209"/>
      <c r="J36" s="209"/>
      <c r="K36" s="209"/>
      <c r="L36" s="33"/>
    </row>
    <row r="37" spans="1:16" ht="15.75">
      <c r="A37" s="1"/>
      <c r="B37" s="1"/>
      <c r="C37" s="1"/>
      <c r="E37" s="122"/>
      <c r="F37" s="2"/>
      <c r="G37" s="2"/>
      <c r="L37" s="33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34</v>
      </c>
      <c r="I38" s="10"/>
      <c r="J38" s="24"/>
      <c r="K38" s="49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47"/>
      <c r="I42" s="9"/>
      <c r="J42" s="12"/>
      <c r="K42" s="23"/>
      <c r="L42" s="47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48"/>
      <c r="I44" s="10"/>
      <c r="J44" s="16"/>
      <c r="K44" s="13"/>
      <c r="L44" s="20"/>
      <c r="M44" s="48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49"/>
      <c r="D46" s="21"/>
      <c r="E46" s="18"/>
      <c r="G46" s="10"/>
      <c r="I46" s="10"/>
      <c r="J46" s="49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49"/>
      <c r="F48" s="21"/>
      <c r="G48" s="10"/>
      <c r="I48" s="10"/>
      <c r="J48" s="24"/>
      <c r="K48" s="21"/>
      <c r="L48" s="49"/>
      <c r="M48" s="21"/>
      <c r="N48" s="10"/>
    </row>
    <row r="49" spans="2:14" ht="12.75">
      <c r="B49" s="10"/>
      <c r="C49" s="49"/>
      <c r="D49" s="21"/>
      <c r="E49" s="24"/>
      <c r="F49" s="21"/>
      <c r="G49" s="10"/>
      <c r="I49" s="10"/>
      <c r="J49" s="49"/>
      <c r="K49" s="21"/>
      <c r="L49" s="24"/>
      <c r="M49" s="21"/>
      <c r="N49" s="10"/>
    </row>
    <row r="50" spans="2:14" ht="12.75">
      <c r="B50" s="10"/>
      <c r="C50" s="21"/>
      <c r="D50" s="49"/>
      <c r="E50" s="21"/>
      <c r="F50" s="49"/>
      <c r="G50" s="10"/>
      <c r="I50" s="10"/>
      <c r="J50" s="21"/>
      <c r="K50" s="49"/>
      <c r="L50" s="21"/>
      <c r="M50" s="49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49"/>
      <c r="F52" s="21"/>
      <c r="G52" s="10"/>
      <c r="I52" s="10"/>
      <c r="J52" s="24"/>
      <c r="K52" s="21"/>
      <c r="L52" s="49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12" t="s">
        <v>62</v>
      </c>
      <c r="C1" s="212"/>
      <c r="D1" s="212"/>
      <c r="E1" s="212"/>
      <c r="F1" s="212"/>
      <c r="G1" s="212"/>
      <c r="H1" s="212"/>
      <c r="I1" s="212"/>
      <c r="J1" s="93"/>
      <c r="K1" s="212" t="s">
        <v>62</v>
      </c>
      <c r="L1" s="212"/>
      <c r="M1" s="212"/>
      <c r="N1" s="212"/>
      <c r="O1" s="212"/>
      <c r="P1" s="212"/>
      <c r="Q1" s="212"/>
      <c r="R1" s="212"/>
    </row>
    <row r="2" spans="2:18" ht="15.75">
      <c r="B2" s="213" t="str">
        <f>HYPERLINK('[2]пр.взв.'!A4)</f>
        <v>Weight category кg.</v>
      </c>
      <c r="C2" s="214"/>
      <c r="D2" s="214"/>
      <c r="E2" s="214"/>
      <c r="F2" s="214"/>
      <c r="G2" s="214"/>
      <c r="H2" s="214"/>
      <c r="I2" s="214"/>
      <c r="J2" s="94"/>
      <c r="K2" s="213" t="str">
        <f>HYPERLINK('[2]пр.взв.'!A4)</f>
        <v>Weight category кg.</v>
      </c>
      <c r="L2" s="214"/>
      <c r="M2" s="214"/>
      <c r="N2" s="214"/>
      <c r="O2" s="214"/>
      <c r="P2" s="214"/>
      <c r="Q2" s="214"/>
      <c r="R2" s="214"/>
    </row>
    <row r="3" spans="2:18" ht="16.5" thickBot="1">
      <c r="B3" s="95" t="s">
        <v>54</v>
      </c>
      <c r="C3" s="96" t="s">
        <v>63</v>
      </c>
      <c r="D3" s="97" t="s">
        <v>68</v>
      </c>
      <c r="E3" s="98"/>
      <c r="F3" s="95"/>
      <c r="G3" s="98"/>
      <c r="H3" s="98"/>
      <c r="I3" s="98"/>
      <c r="J3" s="98"/>
      <c r="K3" s="95" t="s">
        <v>59</v>
      </c>
      <c r="L3" s="96" t="s">
        <v>63</v>
      </c>
      <c r="M3" s="97" t="s">
        <v>68</v>
      </c>
      <c r="N3" s="98"/>
      <c r="O3" s="95"/>
      <c r="P3" s="98"/>
      <c r="Q3" s="98"/>
      <c r="R3" s="98"/>
    </row>
    <row r="4" spans="1:18" ht="12.75">
      <c r="A4" s="215" t="s">
        <v>65</v>
      </c>
      <c r="B4" s="217" t="s">
        <v>35</v>
      </c>
      <c r="C4" s="219" t="s">
        <v>36</v>
      </c>
      <c r="D4" s="219" t="s">
        <v>37</v>
      </c>
      <c r="E4" s="219" t="s">
        <v>46</v>
      </c>
      <c r="F4" s="221" t="s">
        <v>47</v>
      </c>
      <c r="G4" s="222" t="s">
        <v>49</v>
      </c>
      <c r="H4" s="224" t="s">
        <v>50</v>
      </c>
      <c r="I4" s="226" t="s">
        <v>48</v>
      </c>
      <c r="J4" s="215" t="s">
        <v>65</v>
      </c>
      <c r="K4" s="215" t="s">
        <v>35</v>
      </c>
      <c r="L4" s="219" t="s">
        <v>36</v>
      </c>
      <c r="M4" s="219" t="s">
        <v>37</v>
      </c>
      <c r="N4" s="219" t="s">
        <v>46</v>
      </c>
      <c r="O4" s="221" t="s">
        <v>47</v>
      </c>
      <c r="P4" s="222" t="s">
        <v>49</v>
      </c>
      <c r="Q4" s="224" t="s">
        <v>50</v>
      </c>
      <c r="R4" s="226" t="s">
        <v>48</v>
      </c>
    </row>
    <row r="5" spans="1:18" ht="13.5" thickBot="1">
      <c r="A5" s="216"/>
      <c r="B5" s="218" t="s">
        <v>35</v>
      </c>
      <c r="C5" s="220" t="s">
        <v>36</v>
      </c>
      <c r="D5" s="220" t="s">
        <v>37</v>
      </c>
      <c r="E5" s="220" t="s">
        <v>46</v>
      </c>
      <c r="F5" s="220" t="s">
        <v>47</v>
      </c>
      <c r="G5" s="223"/>
      <c r="H5" s="225"/>
      <c r="I5" s="227" t="s">
        <v>48</v>
      </c>
      <c r="J5" s="216"/>
      <c r="K5" s="216" t="s">
        <v>35</v>
      </c>
      <c r="L5" s="220" t="s">
        <v>36</v>
      </c>
      <c r="M5" s="220" t="s">
        <v>37</v>
      </c>
      <c r="N5" s="220" t="s">
        <v>46</v>
      </c>
      <c r="O5" s="220" t="s">
        <v>47</v>
      </c>
      <c r="P5" s="223"/>
      <c r="Q5" s="225"/>
      <c r="R5" s="227" t="s">
        <v>48</v>
      </c>
    </row>
    <row r="6" spans="1:18" ht="12.75" customHeight="1">
      <c r="A6" s="228">
        <v>1</v>
      </c>
      <c r="B6" s="231">
        <v>1</v>
      </c>
      <c r="C6" s="233" t="str">
        <f>VLOOKUP(B6,'пр.взв.'!B8:E71,2,FALSE)</f>
        <v>DUCANOVICH David</v>
      </c>
      <c r="D6" s="235" t="str">
        <f>VLOOKUP(C6,'пр.взв.'!C8:F71,2,FALSE)</f>
        <v>1976</v>
      </c>
      <c r="E6" s="235" t="str">
        <f>VLOOKUP(D6,'пр.взв.'!D8:G71,2,FALSE)</f>
        <v>FRA</v>
      </c>
      <c r="F6" s="237"/>
      <c r="G6" s="238"/>
      <c r="H6" s="239"/>
      <c r="I6" s="240"/>
      <c r="J6" s="241">
        <v>9</v>
      </c>
      <c r="K6" s="231">
        <v>2</v>
      </c>
      <c r="L6" s="233" t="str">
        <f>VLOOKUP(K6,'пр.взв.'!B8:E71,2,FALSE)</f>
        <v>TIGHINEANU Valiriu</v>
      </c>
      <c r="M6" s="235" t="str">
        <f>VLOOKUP(L6,'пр.взв.'!C8:F71,2,FALSE)</f>
        <v>1988</v>
      </c>
      <c r="N6" s="235" t="str">
        <f>VLOOKUP(M6,'пр.взв.'!D8:G71,2,FALSE)</f>
        <v>MDA</v>
      </c>
      <c r="O6" s="237"/>
      <c r="P6" s="238"/>
      <c r="Q6" s="239"/>
      <c r="R6" s="240"/>
    </row>
    <row r="7" spans="1:18" ht="12.75" customHeight="1">
      <c r="A7" s="229"/>
      <c r="B7" s="232"/>
      <c r="C7" s="234"/>
      <c r="D7" s="236"/>
      <c r="E7" s="236"/>
      <c r="F7" s="236"/>
      <c r="G7" s="236"/>
      <c r="H7" s="151"/>
      <c r="I7" s="150"/>
      <c r="J7" s="242"/>
      <c r="K7" s="232"/>
      <c r="L7" s="234"/>
      <c r="M7" s="236"/>
      <c r="N7" s="236"/>
      <c r="O7" s="236"/>
      <c r="P7" s="236"/>
      <c r="Q7" s="151"/>
      <c r="R7" s="150"/>
    </row>
    <row r="8" spans="1:18" ht="12.75" customHeight="1">
      <c r="A8" s="229"/>
      <c r="B8" s="244">
        <v>17</v>
      </c>
      <c r="C8" s="246" t="str">
        <f>VLOOKUP(B8,'пр.взв.'!B8:E71,2,FALSE)</f>
        <v>YAGUARE Alberto</v>
      </c>
      <c r="D8" s="248" t="str">
        <f>VLOOKUP(C8,'пр.взв.'!C8:F71,2,FALSE)</f>
        <v>1983</v>
      </c>
      <c r="E8" s="248" t="str">
        <f>VLOOKUP(D8,'пр.взв.'!D8:G71,2,FALSE)</f>
        <v>VEN</v>
      </c>
      <c r="F8" s="250"/>
      <c r="G8" s="250"/>
      <c r="H8" s="252"/>
      <c r="I8" s="252"/>
      <c r="J8" s="242"/>
      <c r="K8" s="244">
        <v>18</v>
      </c>
      <c r="L8" s="246" t="e">
        <f>VLOOKUP(K8,'пр.взв.'!B8:E71,2,FALSE)</f>
        <v>#N/A</v>
      </c>
      <c r="M8" s="248" t="e">
        <f>VLOOKUP(L8,'пр.взв.'!C8:F71,2,FALSE)</f>
        <v>#N/A</v>
      </c>
      <c r="N8" s="248" t="e">
        <f>VLOOKUP(M8,'пр.взв.'!D8:G71,2,FALSE)</f>
        <v>#N/A</v>
      </c>
      <c r="O8" s="250"/>
      <c r="P8" s="250"/>
      <c r="Q8" s="252"/>
      <c r="R8" s="252"/>
    </row>
    <row r="9" spans="1:18" ht="13.5" customHeight="1" thickBot="1">
      <c r="A9" s="230"/>
      <c r="B9" s="245"/>
      <c r="C9" s="247"/>
      <c r="D9" s="249"/>
      <c r="E9" s="249"/>
      <c r="F9" s="251"/>
      <c r="G9" s="251"/>
      <c r="H9" s="253"/>
      <c r="I9" s="253"/>
      <c r="J9" s="243"/>
      <c r="K9" s="245"/>
      <c r="L9" s="247"/>
      <c r="M9" s="249"/>
      <c r="N9" s="249"/>
      <c r="O9" s="251"/>
      <c r="P9" s="251"/>
      <c r="Q9" s="253"/>
      <c r="R9" s="253"/>
    </row>
    <row r="10" spans="1:18" ht="12.75" customHeight="1">
      <c r="A10" s="228">
        <v>2</v>
      </c>
      <c r="B10" s="231">
        <v>9</v>
      </c>
      <c r="C10" s="254" t="str">
        <f>VLOOKUP(B10,'пр.взв.'!B8:E71,2,FALSE)</f>
        <v>POPOV Stepan</v>
      </c>
      <c r="D10" s="255" t="str">
        <f>VLOOKUP(C10,'пр.взв.'!C8:F71,2,FALSE)</f>
        <v>1984</v>
      </c>
      <c r="E10" s="255" t="str">
        <f>VLOOKUP(D10,'пр.взв.'!D8:G71,2,FALSE)</f>
        <v>AZE</v>
      </c>
      <c r="F10" s="256"/>
      <c r="G10" s="257"/>
      <c r="H10" s="258"/>
      <c r="I10" s="255"/>
      <c r="J10" s="241">
        <v>10</v>
      </c>
      <c r="K10" s="231">
        <v>10</v>
      </c>
      <c r="L10" s="254" t="str">
        <f>VLOOKUP(K10,'пр.взв.'!B8:E71,2,FALSE)</f>
        <v>ZAITOV Kadgmuhan</v>
      </c>
      <c r="M10" s="255" t="str">
        <f>VLOOKUP(L10,'пр.взв.'!C8:F71,2,FALSE)</f>
        <v>1988</v>
      </c>
      <c r="N10" s="255" t="str">
        <f>VLOOKUP(M10,'пр.взв.'!D8:G71,2,FALSE)</f>
        <v>MDA</v>
      </c>
      <c r="O10" s="256"/>
      <c r="P10" s="257"/>
      <c r="Q10" s="258"/>
      <c r="R10" s="255"/>
    </row>
    <row r="11" spans="1:18" ht="12.75" customHeight="1">
      <c r="A11" s="229"/>
      <c r="B11" s="232"/>
      <c r="C11" s="234"/>
      <c r="D11" s="236"/>
      <c r="E11" s="236"/>
      <c r="F11" s="236"/>
      <c r="G11" s="236"/>
      <c r="H11" s="151"/>
      <c r="I11" s="150"/>
      <c r="J11" s="242"/>
      <c r="K11" s="232"/>
      <c r="L11" s="234"/>
      <c r="M11" s="236"/>
      <c r="N11" s="236"/>
      <c r="O11" s="236"/>
      <c r="P11" s="236"/>
      <c r="Q11" s="151"/>
      <c r="R11" s="150"/>
    </row>
    <row r="12" spans="1:18" ht="12.75" customHeight="1">
      <c r="A12" s="229"/>
      <c r="B12" s="244">
        <v>25</v>
      </c>
      <c r="C12" s="246" t="e">
        <f>VLOOKUP(B12,'пр.взв.'!B8:E71,2,FALSE)</f>
        <v>#N/A</v>
      </c>
      <c r="D12" s="248" t="e">
        <f>VLOOKUP(C12,'пр.взв.'!C8:F71,2,FALSE)</f>
        <v>#N/A</v>
      </c>
      <c r="E12" s="248" t="e">
        <f>VLOOKUP(D12,'пр.взв.'!D8:G71,2,FALSE)</f>
        <v>#N/A</v>
      </c>
      <c r="F12" s="250"/>
      <c r="G12" s="250"/>
      <c r="H12" s="252"/>
      <c r="I12" s="252"/>
      <c r="J12" s="242"/>
      <c r="K12" s="244">
        <v>26</v>
      </c>
      <c r="L12" s="246" t="e">
        <f>VLOOKUP(K12,'пр.взв.'!B8:E71,2,FALSE)</f>
        <v>#N/A</v>
      </c>
      <c r="M12" s="248" t="e">
        <f>VLOOKUP(L12,'пр.взв.'!C8:F71,2,FALSE)</f>
        <v>#N/A</v>
      </c>
      <c r="N12" s="248" t="e">
        <f>VLOOKUP(M12,'пр.взв.'!D8:G71,2,FALSE)</f>
        <v>#N/A</v>
      </c>
      <c r="O12" s="250"/>
      <c r="P12" s="250"/>
      <c r="Q12" s="252"/>
      <c r="R12" s="252"/>
    </row>
    <row r="13" spans="1:18" ht="13.5" customHeight="1" thickBot="1">
      <c r="A13" s="230"/>
      <c r="B13" s="245"/>
      <c r="C13" s="247"/>
      <c r="D13" s="249"/>
      <c r="E13" s="249"/>
      <c r="F13" s="251"/>
      <c r="G13" s="251"/>
      <c r="H13" s="253"/>
      <c r="I13" s="253"/>
      <c r="J13" s="243"/>
      <c r="K13" s="245"/>
      <c r="L13" s="247"/>
      <c r="M13" s="249"/>
      <c r="N13" s="249"/>
      <c r="O13" s="251"/>
      <c r="P13" s="251"/>
      <c r="Q13" s="253"/>
      <c r="R13" s="253"/>
    </row>
    <row r="14" spans="1:18" ht="12.75" customHeight="1">
      <c r="A14" s="228">
        <v>3</v>
      </c>
      <c r="B14" s="231">
        <v>5</v>
      </c>
      <c r="C14" s="233" t="str">
        <f>VLOOKUP(B14,'пр.взв.'!B8:E71,2,FALSE)</f>
        <v>HOVHANNISYAN Vardan</v>
      </c>
      <c r="D14" s="235" t="str">
        <f>VLOOKUP(C14,'пр.взв.'!C8:F71,2,FALSE)</f>
        <v>1988</v>
      </c>
      <c r="E14" s="235" t="str">
        <f>VLOOKUP(D14,'пр.взв.'!D8:G71,2,FALSE)</f>
        <v>MDA</v>
      </c>
      <c r="F14" s="237"/>
      <c r="G14" s="238"/>
      <c r="H14" s="239"/>
      <c r="I14" s="240"/>
      <c r="J14" s="241">
        <v>11</v>
      </c>
      <c r="K14" s="231">
        <v>6</v>
      </c>
      <c r="L14" s="233" t="str">
        <f>VLOOKUP(K14,'пр.взв.'!B8:E71,2,FALSE)</f>
        <v>TOMASHEVICH Victor</v>
      </c>
      <c r="M14" s="235" t="str">
        <f>VLOOKUP(L14,'пр.взв.'!C8:F71,2,FALSE)</f>
        <v>1986</v>
      </c>
      <c r="N14" s="235" t="str">
        <f>VLOOKUP(M14,'пр.взв.'!D8:G71,2,FALSE)</f>
        <v>LTU</v>
      </c>
      <c r="O14" s="237"/>
      <c r="P14" s="238"/>
      <c r="Q14" s="239"/>
      <c r="R14" s="240"/>
    </row>
    <row r="15" spans="1:18" ht="12.75" customHeight="1">
      <c r="A15" s="229"/>
      <c r="B15" s="232"/>
      <c r="C15" s="234"/>
      <c r="D15" s="236"/>
      <c r="E15" s="236"/>
      <c r="F15" s="236"/>
      <c r="G15" s="236"/>
      <c r="H15" s="151"/>
      <c r="I15" s="150"/>
      <c r="J15" s="242"/>
      <c r="K15" s="232"/>
      <c r="L15" s="234"/>
      <c r="M15" s="236"/>
      <c r="N15" s="236"/>
      <c r="O15" s="236"/>
      <c r="P15" s="236"/>
      <c r="Q15" s="151"/>
      <c r="R15" s="150"/>
    </row>
    <row r="16" spans="1:18" ht="12.75" customHeight="1">
      <c r="A16" s="229"/>
      <c r="B16" s="244">
        <v>21</v>
      </c>
      <c r="C16" s="246" t="e">
        <f>VLOOKUP(B16,'пр.взв.'!B8:E71,2,FALSE)</f>
        <v>#N/A</v>
      </c>
      <c r="D16" s="248" t="e">
        <f>VLOOKUP(C16,'пр.взв.'!C8:F71,2,FALSE)</f>
        <v>#N/A</v>
      </c>
      <c r="E16" s="248" t="e">
        <f>VLOOKUP(D16,'пр.взв.'!D8:G71,2,FALSE)</f>
        <v>#N/A</v>
      </c>
      <c r="F16" s="250"/>
      <c r="G16" s="250"/>
      <c r="H16" s="252"/>
      <c r="I16" s="252"/>
      <c r="J16" s="242"/>
      <c r="K16" s="244">
        <v>22</v>
      </c>
      <c r="L16" s="246" t="e">
        <f>VLOOKUP(K16,'пр.взв.'!B8:E71,2,FALSE)</f>
        <v>#N/A</v>
      </c>
      <c r="M16" s="248" t="e">
        <f>VLOOKUP(L16,'пр.взв.'!C8:F71,2,FALSE)</f>
        <v>#N/A</v>
      </c>
      <c r="N16" s="248" t="e">
        <f>VLOOKUP(M16,'пр.взв.'!D8:G71,2,FALSE)</f>
        <v>#N/A</v>
      </c>
      <c r="O16" s="250"/>
      <c r="P16" s="250"/>
      <c r="Q16" s="252"/>
      <c r="R16" s="252"/>
    </row>
    <row r="17" spans="1:18" ht="13.5" customHeight="1" thickBot="1">
      <c r="A17" s="230"/>
      <c r="B17" s="245"/>
      <c r="C17" s="247"/>
      <c r="D17" s="249"/>
      <c r="E17" s="249"/>
      <c r="F17" s="251"/>
      <c r="G17" s="251"/>
      <c r="H17" s="253"/>
      <c r="I17" s="253"/>
      <c r="J17" s="243"/>
      <c r="K17" s="245"/>
      <c r="L17" s="247"/>
      <c r="M17" s="249"/>
      <c r="N17" s="249"/>
      <c r="O17" s="251"/>
      <c r="P17" s="251"/>
      <c r="Q17" s="253"/>
      <c r="R17" s="253"/>
    </row>
    <row r="18" spans="1:18" ht="12.75" customHeight="1">
      <c r="A18" s="228">
        <v>4</v>
      </c>
      <c r="B18" s="231">
        <v>13</v>
      </c>
      <c r="C18" s="254" t="str">
        <f>VLOOKUP(B18,'пр.взв.'!B8:E71,2,FALSE)</f>
        <v>GALIEV Vener</v>
      </c>
      <c r="D18" s="255" t="str">
        <f>VLOOKUP(C18,'пр.взв.'!C8:F71,2,FALSE)</f>
        <v>1975</v>
      </c>
      <c r="E18" s="255" t="str">
        <f>VLOOKUP(D18,'пр.взв.'!D8:G71,2,FALSE)</f>
        <v>RUS</v>
      </c>
      <c r="F18" s="256"/>
      <c r="G18" s="257"/>
      <c r="H18" s="258"/>
      <c r="I18" s="255"/>
      <c r="J18" s="241">
        <v>12</v>
      </c>
      <c r="K18" s="231">
        <v>14</v>
      </c>
      <c r="L18" s="254" t="str">
        <f>VLOOKUP(K18,'пр.взв.'!B8:E71,2,FALSE)</f>
        <v>MARTINENKO Oleg</v>
      </c>
      <c r="M18" s="255" t="str">
        <f>VLOOKUP(L18,'пр.взв.'!C8:F71,2,FALSE)</f>
        <v>1976</v>
      </c>
      <c r="N18" s="255" t="str">
        <f>VLOOKUP(M18,'пр.взв.'!D8:G71,2,FALSE)</f>
        <v>FRA</v>
      </c>
      <c r="O18" s="236"/>
      <c r="P18" s="259"/>
      <c r="Q18" s="151"/>
      <c r="R18" s="248"/>
    </row>
    <row r="19" spans="1:18" ht="12.75" customHeight="1">
      <c r="A19" s="229"/>
      <c r="B19" s="232"/>
      <c r="C19" s="234"/>
      <c r="D19" s="236"/>
      <c r="E19" s="236"/>
      <c r="F19" s="236"/>
      <c r="G19" s="236"/>
      <c r="H19" s="151"/>
      <c r="I19" s="150"/>
      <c r="J19" s="242"/>
      <c r="K19" s="232"/>
      <c r="L19" s="234"/>
      <c r="M19" s="236"/>
      <c r="N19" s="236"/>
      <c r="O19" s="236"/>
      <c r="P19" s="236"/>
      <c r="Q19" s="151"/>
      <c r="R19" s="150"/>
    </row>
    <row r="20" spans="1:18" ht="12.75" customHeight="1">
      <c r="A20" s="229"/>
      <c r="B20" s="244">
        <v>29</v>
      </c>
      <c r="C20" s="246" t="e">
        <f>VLOOKUP(B20,'пр.взв.'!B8:E71,2,FALSE)</f>
        <v>#N/A</v>
      </c>
      <c r="D20" s="248" t="e">
        <f>VLOOKUP(C20,'пр.взв.'!C8:F71,2,FALSE)</f>
        <v>#N/A</v>
      </c>
      <c r="E20" s="248" t="e">
        <f>VLOOKUP(D20,'пр.взв.'!D8:G71,2,FALSE)</f>
        <v>#N/A</v>
      </c>
      <c r="F20" s="250"/>
      <c r="G20" s="250"/>
      <c r="H20" s="252"/>
      <c r="I20" s="252"/>
      <c r="J20" s="242"/>
      <c r="K20" s="244">
        <v>30</v>
      </c>
      <c r="L20" s="246" t="e">
        <f>VLOOKUP(K20,'пр.взв.'!B8:E71,2,FALSE)</f>
        <v>#N/A</v>
      </c>
      <c r="M20" s="248" t="e">
        <f>VLOOKUP(L20,'пр.взв.'!C8:F71,2,FALSE)</f>
        <v>#N/A</v>
      </c>
      <c r="N20" s="248" t="e">
        <f>VLOOKUP(M20,'пр.взв.'!D8:G71,2,FALSE)</f>
        <v>#N/A</v>
      </c>
      <c r="O20" s="250"/>
      <c r="P20" s="250"/>
      <c r="Q20" s="252"/>
      <c r="R20" s="252"/>
    </row>
    <row r="21" spans="1:18" ht="13.5" customHeight="1" thickBot="1">
      <c r="A21" s="230"/>
      <c r="B21" s="245"/>
      <c r="C21" s="247"/>
      <c r="D21" s="249"/>
      <c r="E21" s="249"/>
      <c r="F21" s="251"/>
      <c r="G21" s="251"/>
      <c r="H21" s="253"/>
      <c r="I21" s="253"/>
      <c r="J21" s="243"/>
      <c r="K21" s="245"/>
      <c r="L21" s="247"/>
      <c r="M21" s="249"/>
      <c r="N21" s="249"/>
      <c r="O21" s="251"/>
      <c r="P21" s="251"/>
      <c r="Q21" s="253"/>
      <c r="R21" s="253"/>
    </row>
    <row r="22" spans="1:18" ht="12.75" customHeight="1">
      <c r="A22" s="229">
        <v>5</v>
      </c>
      <c r="B22" s="231">
        <v>3</v>
      </c>
      <c r="C22" s="233" t="str">
        <f>VLOOKUP(B22,'пр.взв.'!B8:E71,2,FALSE)</f>
        <v>BOTEV Velichko</v>
      </c>
      <c r="D22" s="235" t="str">
        <f>VLOOKUP(C22,'пр.взв.'!C8:F71,2,FALSE)</f>
        <v>1989</v>
      </c>
      <c r="E22" s="235" t="str">
        <f>VLOOKUP(D22,'пр.взв.'!D8:G71,2,FALSE)</f>
        <v>BUL</v>
      </c>
      <c r="F22" s="237"/>
      <c r="G22" s="238"/>
      <c r="H22" s="239"/>
      <c r="I22" s="240"/>
      <c r="J22" s="241">
        <v>13</v>
      </c>
      <c r="K22" s="231">
        <v>4</v>
      </c>
      <c r="L22" s="233" t="str">
        <f>VLOOKUP(K22,'пр.взв.'!B8:E71,2,FALSE)</f>
        <v>KERIMOV Sadig</v>
      </c>
      <c r="M22" s="235" t="str">
        <f>VLOOKUP(L22,'пр.взв.'!C8:F71,2,FALSE)</f>
        <v>1984</v>
      </c>
      <c r="N22" s="235" t="str">
        <f>VLOOKUP(M22,'пр.взв.'!D8:G71,2,FALSE)</f>
        <v>AZE</v>
      </c>
      <c r="O22" s="237"/>
      <c r="P22" s="238"/>
      <c r="Q22" s="239"/>
      <c r="R22" s="240"/>
    </row>
    <row r="23" spans="1:18" ht="12.75" customHeight="1">
      <c r="A23" s="229"/>
      <c r="B23" s="232"/>
      <c r="C23" s="234"/>
      <c r="D23" s="236"/>
      <c r="E23" s="236"/>
      <c r="F23" s="236"/>
      <c r="G23" s="236"/>
      <c r="H23" s="151"/>
      <c r="I23" s="150"/>
      <c r="J23" s="242"/>
      <c r="K23" s="232"/>
      <c r="L23" s="234"/>
      <c r="M23" s="236"/>
      <c r="N23" s="236"/>
      <c r="O23" s="236"/>
      <c r="P23" s="236"/>
      <c r="Q23" s="151"/>
      <c r="R23" s="150"/>
    </row>
    <row r="24" spans="1:18" ht="12.75" customHeight="1">
      <c r="A24" s="229"/>
      <c r="B24" s="244">
        <v>19</v>
      </c>
      <c r="C24" s="246" t="e">
        <f>VLOOKUP(B24,'пр.взв.'!B8:E71,2,FALSE)</f>
        <v>#N/A</v>
      </c>
      <c r="D24" s="248" t="e">
        <f>VLOOKUP(C24,'пр.взв.'!C8:F71,2,FALSE)</f>
        <v>#N/A</v>
      </c>
      <c r="E24" s="248" t="e">
        <f>VLOOKUP(D24,'пр.взв.'!D8:G71,2,FALSE)</f>
        <v>#N/A</v>
      </c>
      <c r="F24" s="250"/>
      <c r="G24" s="250"/>
      <c r="H24" s="252"/>
      <c r="I24" s="252"/>
      <c r="J24" s="242"/>
      <c r="K24" s="244">
        <v>20</v>
      </c>
      <c r="L24" s="246" t="e">
        <f>VLOOKUP(K24,'пр.взв.'!B8:E71,2,FALSE)</f>
        <v>#N/A</v>
      </c>
      <c r="M24" s="248" t="e">
        <f>VLOOKUP(L24,'пр.взв.'!C8:F71,2,FALSE)</f>
        <v>#N/A</v>
      </c>
      <c r="N24" s="248" t="e">
        <f>VLOOKUP(M24,'пр.взв.'!D8:G71,2,FALSE)</f>
        <v>#N/A</v>
      </c>
      <c r="O24" s="250"/>
      <c r="P24" s="250"/>
      <c r="Q24" s="252"/>
      <c r="R24" s="252"/>
    </row>
    <row r="25" spans="1:18" ht="13.5" customHeight="1" thickBot="1">
      <c r="A25" s="230"/>
      <c r="B25" s="245"/>
      <c r="C25" s="247"/>
      <c r="D25" s="249"/>
      <c r="E25" s="249"/>
      <c r="F25" s="251"/>
      <c r="G25" s="251"/>
      <c r="H25" s="253"/>
      <c r="I25" s="253"/>
      <c r="J25" s="243"/>
      <c r="K25" s="245"/>
      <c r="L25" s="247"/>
      <c r="M25" s="249"/>
      <c r="N25" s="249"/>
      <c r="O25" s="251"/>
      <c r="P25" s="251"/>
      <c r="Q25" s="253"/>
      <c r="R25" s="253"/>
    </row>
    <row r="26" spans="1:18" ht="12.75" customHeight="1">
      <c r="A26" s="228">
        <v>6</v>
      </c>
      <c r="B26" s="231">
        <v>11</v>
      </c>
      <c r="C26" s="254" t="str">
        <f>VLOOKUP(B26,'пр.взв.'!B8:E71,2,FALSE)</f>
        <v>NIAZMENGLIEV Alan</v>
      </c>
      <c r="D26" s="255" t="str">
        <f>VLOOKUP(C26,'пр.взв.'!C8:F71,2,FALSE)</f>
        <v>1978</v>
      </c>
      <c r="E26" s="255" t="str">
        <f>VLOOKUP(D26,'пр.взв.'!D8:G71,2,FALSE)</f>
        <v>TKM</v>
      </c>
      <c r="F26" s="256"/>
      <c r="G26" s="257"/>
      <c r="H26" s="258"/>
      <c r="I26" s="255"/>
      <c r="J26" s="241">
        <v>14</v>
      </c>
      <c r="K26" s="231">
        <v>12</v>
      </c>
      <c r="L26" s="254" t="str">
        <f>VLOOKUP(K26,'пр.взв.'!B8:E71,2,FALSE)</f>
        <v>ARAPBAJ UULU Tougol</v>
      </c>
      <c r="M26" s="255" t="str">
        <f>VLOOKUP(L26,'пр.взв.'!C8:F71,2,FALSE)</f>
        <v>1982</v>
      </c>
      <c r="N26" s="255" t="str">
        <f>VLOOKUP(M26,'пр.взв.'!D8:G71,2,FALSE)</f>
        <v>KGZ</v>
      </c>
      <c r="O26" s="256"/>
      <c r="P26" s="257"/>
      <c r="Q26" s="258"/>
      <c r="R26" s="255"/>
    </row>
    <row r="27" spans="1:18" ht="12.75" customHeight="1">
      <c r="A27" s="229"/>
      <c r="B27" s="232"/>
      <c r="C27" s="234"/>
      <c r="D27" s="236"/>
      <c r="E27" s="236"/>
      <c r="F27" s="236"/>
      <c r="G27" s="236"/>
      <c r="H27" s="151"/>
      <c r="I27" s="150"/>
      <c r="J27" s="242"/>
      <c r="K27" s="232"/>
      <c r="L27" s="234"/>
      <c r="M27" s="236"/>
      <c r="N27" s="236"/>
      <c r="O27" s="236"/>
      <c r="P27" s="236"/>
      <c r="Q27" s="151"/>
      <c r="R27" s="150"/>
    </row>
    <row r="28" spans="1:18" ht="12.75" customHeight="1">
      <c r="A28" s="229"/>
      <c r="B28" s="244">
        <v>27</v>
      </c>
      <c r="C28" s="246" t="e">
        <f>VLOOKUP(B28,'пр.взв.'!B8:E71,2,FALSE)</f>
        <v>#N/A</v>
      </c>
      <c r="D28" s="248" t="e">
        <f>VLOOKUP(C28,'пр.взв.'!C8:F71,2,FALSE)</f>
        <v>#N/A</v>
      </c>
      <c r="E28" s="248" t="e">
        <f>VLOOKUP(D28,'пр.взв.'!D8:G71,2,FALSE)</f>
        <v>#N/A</v>
      </c>
      <c r="F28" s="250"/>
      <c r="G28" s="250"/>
      <c r="H28" s="252"/>
      <c r="I28" s="252"/>
      <c r="J28" s="242"/>
      <c r="K28" s="244">
        <v>28</v>
      </c>
      <c r="L28" s="246" t="e">
        <f>VLOOKUP(K28,'пр.взв.'!B8:E71,2,FALSE)</f>
        <v>#N/A</v>
      </c>
      <c r="M28" s="248" t="e">
        <f>VLOOKUP(L28,'пр.взв.'!C8:F71,2,FALSE)</f>
        <v>#N/A</v>
      </c>
      <c r="N28" s="248" t="e">
        <f>VLOOKUP(M28,'пр.взв.'!D8:G71,2,FALSE)</f>
        <v>#N/A</v>
      </c>
      <c r="O28" s="250"/>
      <c r="P28" s="250"/>
      <c r="Q28" s="252"/>
      <c r="R28" s="252"/>
    </row>
    <row r="29" spans="1:18" ht="13.5" customHeight="1" thickBot="1">
      <c r="A29" s="260"/>
      <c r="B29" s="245"/>
      <c r="C29" s="247"/>
      <c r="D29" s="249"/>
      <c r="E29" s="249"/>
      <c r="F29" s="251"/>
      <c r="G29" s="251"/>
      <c r="H29" s="253"/>
      <c r="I29" s="253"/>
      <c r="J29" s="243"/>
      <c r="K29" s="245"/>
      <c r="L29" s="247"/>
      <c r="M29" s="249"/>
      <c r="N29" s="249"/>
      <c r="O29" s="251"/>
      <c r="P29" s="251"/>
      <c r="Q29" s="253"/>
      <c r="R29" s="253"/>
    </row>
    <row r="30" spans="1:18" ht="12.75" customHeight="1">
      <c r="A30" s="228">
        <v>7</v>
      </c>
      <c r="B30" s="231">
        <v>7</v>
      </c>
      <c r="C30" s="233" t="str">
        <f>VLOOKUP(B30,'пр.взв.'!B8:E71,2,FALSE)</f>
        <v>FEDOROV Alexandr</v>
      </c>
      <c r="D30" s="235" t="str">
        <f>VLOOKUP(C30,'пр.взв.'!C8:F71,2,FALSE)</f>
        <v>1984</v>
      </c>
      <c r="E30" s="235" t="str">
        <f>VLOOKUP(D30,'пр.взв.'!D8:G71,2,FALSE)</f>
        <v>AZE</v>
      </c>
      <c r="F30" s="237"/>
      <c r="G30" s="238"/>
      <c r="H30" s="239"/>
      <c r="I30" s="240"/>
      <c r="J30" s="241">
        <v>15</v>
      </c>
      <c r="K30" s="231">
        <v>8</v>
      </c>
      <c r="L30" s="233" t="str">
        <f>VLOOKUP(K30,'пр.взв.'!B8:E71,2,FALSE)</f>
        <v>SEREDA Yogan</v>
      </c>
      <c r="M30" s="235" t="str">
        <f>VLOOKUP(L30,'пр.взв.'!C8:F71,2,FALSE)</f>
        <v>1985</v>
      </c>
      <c r="N30" s="235" t="str">
        <f>VLOOKUP(M30,'пр.взв.'!D8:G71,2,FALSE)</f>
        <v>GER</v>
      </c>
      <c r="O30" s="237"/>
      <c r="P30" s="238"/>
      <c r="Q30" s="239"/>
      <c r="R30" s="240"/>
    </row>
    <row r="31" spans="1:18" ht="12.75" customHeight="1">
      <c r="A31" s="229"/>
      <c r="B31" s="232"/>
      <c r="C31" s="234"/>
      <c r="D31" s="236"/>
      <c r="E31" s="236"/>
      <c r="F31" s="236"/>
      <c r="G31" s="236"/>
      <c r="H31" s="151"/>
      <c r="I31" s="150"/>
      <c r="J31" s="242"/>
      <c r="K31" s="232"/>
      <c r="L31" s="234"/>
      <c r="M31" s="236"/>
      <c r="N31" s="236"/>
      <c r="O31" s="236"/>
      <c r="P31" s="236"/>
      <c r="Q31" s="151"/>
      <c r="R31" s="150"/>
    </row>
    <row r="32" spans="1:18" ht="12.75" customHeight="1">
      <c r="A32" s="229"/>
      <c r="B32" s="244">
        <v>23</v>
      </c>
      <c r="C32" s="246" t="e">
        <f>VLOOKUP(B32,'пр.взв.'!B8:E71,2,FALSE)</f>
        <v>#N/A</v>
      </c>
      <c r="D32" s="248" t="e">
        <f>VLOOKUP(C32,'пр.взв.'!C8:F71,2,FALSE)</f>
        <v>#N/A</v>
      </c>
      <c r="E32" s="248" t="e">
        <f>VLOOKUP(D32,'пр.взв.'!D8:G71,2,FALSE)</f>
        <v>#N/A</v>
      </c>
      <c r="F32" s="250"/>
      <c r="G32" s="250"/>
      <c r="H32" s="252"/>
      <c r="I32" s="252"/>
      <c r="J32" s="242"/>
      <c r="K32" s="244">
        <v>24</v>
      </c>
      <c r="L32" s="246" t="e">
        <f>VLOOKUP(K32,'пр.взв.'!B8:E71,2,FALSE)</f>
        <v>#N/A</v>
      </c>
      <c r="M32" s="248" t="e">
        <f>VLOOKUP(L32,'пр.взв.'!C8:F71,2,FALSE)</f>
        <v>#N/A</v>
      </c>
      <c r="N32" s="248" t="e">
        <f>VLOOKUP(M32,'пр.взв.'!D8:G71,2,FALSE)</f>
        <v>#N/A</v>
      </c>
      <c r="O32" s="250"/>
      <c r="P32" s="250"/>
      <c r="Q32" s="252"/>
      <c r="R32" s="252"/>
    </row>
    <row r="33" spans="1:18" ht="13.5" customHeight="1" thickBot="1">
      <c r="A33" s="230"/>
      <c r="B33" s="245"/>
      <c r="C33" s="247"/>
      <c r="D33" s="249"/>
      <c r="E33" s="249"/>
      <c r="F33" s="251"/>
      <c r="G33" s="251"/>
      <c r="H33" s="253"/>
      <c r="I33" s="253"/>
      <c r="J33" s="243"/>
      <c r="K33" s="245"/>
      <c r="L33" s="247"/>
      <c r="M33" s="249"/>
      <c r="N33" s="249"/>
      <c r="O33" s="251"/>
      <c r="P33" s="251"/>
      <c r="Q33" s="253"/>
      <c r="R33" s="253"/>
    </row>
    <row r="34" spans="1:18" ht="12.75" customHeight="1">
      <c r="A34" s="228">
        <v>8</v>
      </c>
      <c r="B34" s="231">
        <v>15</v>
      </c>
      <c r="C34" s="233" t="str">
        <f>VLOOKUP(B34,'пр.взв.'!B8:E71,2,FALSE)</f>
        <v>BARJAKINS Viktors</v>
      </c>
      <c r="D34" s="235" t="str">
        <f>VLOOKUP(C34,'пр.взв.'!C8:F71,2,FALSE)</f>
        <v>1984</v>
      </c>
      <c r="E34" s="235" t="str">
        <f>VLOOKUP(D34,'пр.взв.'!D8:G71,2,FALSE)</f>
        <v>AZE</v>
      </c>
      <c r="F34" s="236"/>
      <c r="G34" s="259"/>
      <c r="H34" s="151"/>
      <c r="I34" s="248"/>
      <c r="J34" s="241">
        <v>16</v>
      </c>
      <c r="K34" s="231">
        <v>16</v>
      </c>
      <c r="L34" s="233" t="str">
        <f>VLOOKUP(K34,'пр.взв.'!B8:E71,2,FALSE)</f>
        <v>KAPZHAPAROV Erdgan</v>
      </c>
      <c r="M34" s="235" t="str">
        <f>VLOOKUP(L34,'пр.взв.'!C8:F71,2,FALSE)</f>
        <v>1985</v>
      </c>
      <c r="N34" s="235" t="str">
        <f>VLOOKUP(M34,'пр.взв.'!D8:G71,2,FALSE)</f>
        <v>GER</v>
      </c>
      <c r="O34" s="236"/>
      <c r="P34" s="259"/>
      <c r="Q34" s="151"/>
      <c r="R34" s="248"/>
    </row>
    <row r="35" spans="1:18" ht="12.75" customHeight="1">
      <c r="A35" s="229"/>
      <c r="B35" s="232"/>
      <c r="C35" s="234"/>
      <c r="D35" s="236"/>
      <c r="E35" s="236"/>
      <c r="F35" s="236"/>
      <c r="G35" s="236"/>
      <c r="H35" s="151"/>
      <c r="I35" s="150"/>
      <c r="J35" s="242"/>
      <c r="K35" s="232"/>
      <c r="L35" s="234"/>
      <c r="M35" s="236"/>
      <c r="N35" s="236"/>
      <c r="O35" s="236"/>
      <c r="P35" s="236"/>
      <c r="Q35" s="151"/>
      <c r="R35" s="150"/>
    </row>
    <row r="36" spans="1:18" ht="12.75" customHeight="1">
      <c r="A36" s="229"/>
      <c r="B36" s="244">
        <v>31</v>
      </c>
      <c r="C36" s="246" t="e">
        <f>VLOOKUP(B36,'пр.взв.'!B8:E71,2,FALSE)</f>
        <v>#N/A</v>
      </c>
      <c r="D36" s="248" t="e">
        <f>VLOOKUP(C36,'пр.взв.'!C8:F71,2,FALSE)</f>
        <v>#N/A</v>
      </c>
      <c r="E36" s="248" t="e">
        <f>VLOOKUP(D36,'пр.взв.'!D8:G71,2,FALSE)</f>
        <v>#N/A</v>
      </c>
      <c r="F36" s="250"/>
      <c r="G36" s="250"/>
      <c r="H36" s="252"/>
      <c r="I36" s="252"/>
      <c r="J36" s="242"/>
      <c r="K36" s="244">
        <v>32</v>
      </c>
      <c r="L36" s="246" t="e">
        <f>VLOOKUP(K36,'пр.взв.'!B8:E71,2,FALSE)</f>
        <v>#N/A</v>
      </c>
      <c r="M36" s="248" t="e">
        <f>VLOOKUP(L36,'пр.взв.'!C8:F71,2,FALSE)</f>
        <v>#N/A</v>
      </c>
      <c r="N36" s="248" t="e">
        <f>VLOOKUP(M36,'пр.взв.'!D8:G71,2,FALSE)</f>
        <v>#N/A</v>
      </c>
      <c r="O36" s="250"/>
      <c r="P36" s="250"/>
      <c r="Q36" s="252"/>
      <c r="R36" s="252"/>
    </row>
    <row r="37" spans="1:18" ht="12.75" customHeight="1">
      <c r="A37" s="260"/>
      <c r="B37" s="232"/>
      <c r="C37" s="234"/>
      <c r="D37" s="236"/>
      <c r="E37" s="236"/>
      <c r="F37" s="237"/>
      <c r="G37" s="237"/>
      <c r="H37" s="240"/>
      <c r="I37" s="240"/>
      <c r="J37" s="261"/>
      <c r="K37" s="232"/>
      <c r="L37" s="234"/>
      <c r="M37" s="236"/>
      <c r="N37" s="236"/>
      <c r="O37" s="237"/>
      <c r="P37" s="237"/>
      <c r="Q37" s="240"/>
      <c r="R37" s="240"/>
    </row>
    <row r="39" spans="2:18" ht="16.5" thickBot="1">
      <c r="B39" s="95" t="s">
        <v>54</v>
      </c>
      <c r="C39" s="96" t="s">
        <v>63</v>
      </c>
      <c r="D39" s="97" t="s">
        <v>64</v>
      </c>
      <c r="E39" s="98"/>
      <c r="F39" s="95"/>
      <c r="G39" s="98"/>
      <c r="H39" s="98"/>
      <c r="I39" s="98"/>
      <c r="J39" s="98"/>
      <c r="K39" s="95" t="s">
        <v>59</v>
      </c>
      <c r="L39" s="96" t="s">
        <v>63</v>
      </c>
      <c r="M39" s="97" t="s">
        <v>64</v>
      </c>
      <c r="N39" s="98"/>
      <c r="O39" s="95"/>
      <c r="P39" s="98"/>
      <c r="Q39" s="98"/>
      <c r="R39" s="98"/>
    </row>
    <row r="40" spans="1:18" ht="12.75">
      <c r="A40" s="215" t="s">
        <v>65</v>
      </c>
      <c r="B40" s="217" t="s">
        <v>35</v>
      </c>
      <c r="C40" s="219" t="s">
        <v>36</v>
      </c>
      <c r="D40" s="219" t="s">
        <v>37</v>
      </c>
      <c r="E40" s="219" t="s">
        <v>46</v>
      </c>
      <c r="F40" s="221" t="s">
        <v>47</v>
      </c>
      <c r="G40" s="222" t="s">
        <v>49</v>
      </c>
      <c r="H40" s="224" t="s">
        <v>50</v>
      </c>
      <c r="I40" s="226" t="s">
        <v>48</v>
      </c>
      <c r="J40" s="215" t="s">
        <v>65</v>
      </c>
      <c r="K40" s="215" t="s">
        <v>35</v>
      </c>
      <c r="L40" s="219" t="s">
        <v>36</v>
      </c>
      <c r="M40" s="219" t="s">
        <v>37</v>
      </c>
      <c r="N40" s="219" t="s">
        <v>46</v>
      </c>
      <c r="O40" s="221" t="s">
        <v>47</v>
      </c>
      <c r="P40" s="222" t="s">
        <v>49</v>
      </c>
      <c r="Q40" s="224" t="s">
        <v>50</v>
      </c>
      <c r="R40" s="226" t="s">
        <v>48</v>
      </c>
    </row>
    <row r="41" spans="1:18" ht="13.5" thickBot="1">
      <c r="A41" s="216"/>
      <c r="B41" s="218" t="s">
        <v>35</v>
      </c>
      <c r="C41" s="220" t="s">
        <v>36</v>
      </c>
      <c r="D41" s="220" t="s">
        <v>37</v>
      </c>
      <c r="E41" s="220" t="s">
        <v>46</v>
      </c>
      <c r="F41" s="220" t="s">
        <v>47</v>
      </c>
      <c r="G41" s="223"/>
      <c r="H41" s="225"/>
      <c r="I41" s="227" t="s">
        <v>48</v>
      </c>
      <c r="J41" s="216"/>
      <c r="K41" s="216" t="s">
        <v>35</v>
      </c>
      <c r="L41" s="220" t="s">
        <v>36</v>
      </c>
      <c r="M41" s="220" t="s">
        <v>37</v>
      </c>
      <c r="N41" s="220" t="s">
        <v>46</v>
      </c>
      <c r="O41" s="220" t="s">
        <v>47</v>
      </c>
      <c r="P41" s="223"/>
      <c r="Q41" s="225"/>
      <c r="R41" s="227" t="s">
        <v>48</v>
      </c>
    </row>
    <row r="42" spans="1:18" ht="12.75">
      <c r="A42" s="228">
        <v>1</v>
      </c>
      <c r="B42" s="266"/>
      <c r="C42" s="233" t="e">
        <f>VLOOKUP(B42,'пр.взв.'!B8:E71,2,FALSE)</f>
        <v>#N/A</v>
      </c>
      <c r="D42" s="235" t="e">
        <f>VLOOKUP(C42,'пр.взв.'!C8:F71,2,FALSE)</f>
        <v>#N/A</v>
      </c>
      <c r="E42" s="235" t="e">
        <f>VLOOKUP(D42,'пр.взв.'!D8:G71,2,FALSE)</f>
        <v>#N/A</v>
      </c>
      <c r="F42" s="237"/>
      <c r="G42" s="238"/>
      <c r="H42" s="239"/>
      <c r="I42" s="240"/>
      <c r="J42" s="241">
        <v>5</v>
      </c>
      <c r="K42" s="266"/>
      <c r="L42" s="233" t="e">
        <f>VLOOKUP(K42,'пр.взв.'!B8:E71,2,FALSE)</f>
        <v>#N/A</v>
      </c>
      <c r="M42" s="235" t="e">
        <f>VLOOKUP(L42,'пр.взв.'!C8:F71,2,FALSE)</f>
        <v>#N/A</v>
      </c>
      <c r="N42" s="235" t="e">
        <f>VLOOKUP(M42,'пр.взв.'!D8:G71,2,FALSE)</f>
        <v>#N/A</v>
      </c>
      <c r="O42" s="237"/>
      <c r="P42" s="238"/>
      <c r="Q42" s="239"/>
      <c r="R42" s="240"/>
    </row>
    <row r="43" spans="1:18" ht="12.75">
      <c r="A43" s="229"/>
      <c r="B43" s="267"/>
      <c r="C43" s="234"/>
      <c r="D43" s="236"/>
      <c r="E43" s="236"/>
      <c r="F43" s="236"/>
      <c r="G43" s="236"/>
      <c r="H43" s="151"/>
      <c r="I43" s="150"/>
      <c r="J43" s="242"/>
      <c r="K43" s="267"/>
      <c r="L43" s="234"/>
      <c r="M43" s="236"/>
      <c r="N43" s="236"/>
      <c r="O43" s="236"/>
      <c r="P43" s="236"/>
      <c r="Q43" s="151"/>
      <c r="R43" s="150"/>
    </row>
    <row r="44" spans="1:18" ht="12.75">
      <c r="A44" s="229"/>
      <c r="B44" s="267"/>
      <c r="C44" s="246" t="e">
        <f>VLOOKUP(B44,'пр.взв.'!B8:E71,2,FALSE)</f>
        <v>#N/A</v>
      </c>
      <c r="D44" s="248" t="e">
        <f>VLOOKUP(C44,'пр.взв.'!C8:F71,2,FALSE)</f>
        <v>#N/A</v>
      </c>
      <c r="E44" s="248" t="e">
        <f>VLOOKUP(D44,'пр.взв.'!D8:G71,2,FALSE)</f>
        <v>#N/A</v>
      </c>
      <c r="F44" s="250"/>
      <c r="G44" s="250"/>
      <c r="H44" s="252"/>
      <c r="I44" s="252"/>
      <c r="J44" s="242"/>
      <c r="K44" s="267"/>
      <c r="L44" s="246" t="e">
        <f>VLOOKUP(K44,'пр.взв.'!B8:E71,2,FALSE)</f>
        <v>#N/A</v>
      </c>
      <c r="M44" s="248" t="e">
        <f>VLOOKUP(L44,'пр.взв.'!C8:F71,2,FALSE)</f>
        <v>#N/A</v>
      </c>
      <c r="N44" s="248" t="e">
        <f>VLOOKUP(M44,'пр.взв.'!D8:G71,2,FALSE)</f>
        <v>#N/A</v>
      </c>
      <c r="O44" s="250"/>
      <c r="P44" s="250"/>
      <c r="Q44" s="252"/>
      <c r="R44" s="252"/>
    </row>
    <row r="45" spans="1:18" ht="13.5" thickBot="1">
      <c r="A45" s="230"/>
      <c r="B45" s="268"/>
      <c r="C45" s="247"/>
      <c r="D45" s="249"/>
      <c r="E45" s="249"/>
      <c r="F45" s="251"/>
      <c r="G45" s="251"/>
      <c r="H45" s="253"/>
      <c r="I45" s="253"/>
      <c r="J45" s="243"/>
      <c r="K45" s="268"/>
      <c r="L45" s="247"/>
      <c r="M45" s="249"/>
      <c r="N45" s="249"/>
      <c r="O45" s="251"/>
      <c r="P45" s="251"/>
      <c r="Q45" s="253"/>
      <c r="R45" s="253"/>
    </row>
    <row r="46" spans="1:18" ht="12.75">
      <c r="A46" s="228">
        <v>2</v>
      </c>
      <c r="B46" s="266"/>
      <c r="C46" s="254" t="e">
        <f>VLOOKUP(B46,'пр.взв.'!B8:E71,2,FALSE)</f>
        <v>#N/A</v>
      </c>
      <c r="D46" s="255" t="e">
        <f>VLOOKUP(C46,'пр.взв.'!C8:F71,2,FALSE)</f>
        <v>#N/A</v>
      </c>
      <c r="E46" s="255" t="e">
        <f>VLOOKUP(D46,'пр.взв.'!D8:G71,2,FALSE)</f>
        <v>#N/A</v>
      </c>
      <c r="F46" s="256"/>
      <c r="G46" s="257"/>
      <c r="H46" s="258"/>
      <c r="I46" s="255"/>
      <c r="J46" s="241">
        <v>6</v>
      </c>
      <c r="K46" s="266"/>
      <c r="L46" s="254" t="e">
        <f>VLOOKUP(K46,'пр.взв.'!B8:E71,2,FALSE)</f>
        <v>#N/A</v>
      </c>
      <c r="M46" s="255" t="e">
        <f>VLOOKUP(L46,'пр.взв.'!C8:F71,2,FALSE)</f>
        <v>#N/A</v>
      </c>
      <c r="N46" s="255" t="e">
        <f>VLOOKUP(M46,'пр.взв.'!D8:G71,2,FALSE)</f>
        <v>#N/A</v>
      </c>
      <c r="O46" s="256"/>
      <c r="P46" s="257"/>
      <c r="Q46" s="258"/>
      <c r="R46" s="255"/>
    </row>
    <row r="47" spans="1:18" ht="12.75">
      <c r="A47" s="229"/>
      <c r="B47" s="267"/>
      <c r="C47" s="234"/>
      <c r="D47" s="236"/>
      <c r="E47" s="236"/>
      <c r="F47" s="236"/>
      <c r="G47" s="236"/>
      <c r="H47" s="151"/>
      <c r="I47" s="150"/>
      <c r="J47" s="242"/>
      <c r="K47" s="267"/>
      <c r="L47" s="234"/>
      <c r="M47" s="236"/>
      <c r="N47" s="236"/>
      <c r="O47" s="236"/>
      <c r="P47" s="236"/>
      <c r="Q47" s="151"/>
      <c r="R47" s="150"/>
    </row>
    <row r="48" spans="1:18" ht="12.75">
      <c r="A48" s="229"/>
      <c r="B48" s="267"/>
      <c r="C48" s="246" t="e">
        <f>VLOOKUP(B48,'пр.взв.'!B8:E71,2,FALSE)</f>
        <v>#N/A</v>
      </c>
      <c r="D48" s="248" t="e">
        <f>VLOOKUP(C48,'пр.взв.'!C8:F71,2,FALSE)</f>
        <v>#N/A</v>
      </c>
      <c r="E48" s="248" t="e">
        <f>VLOOKUP(D48,'пр.взв.'!D8:G71,2,FALSE)</f>
        <v>#N/A</v>
      </c>
      <c r="F48" s="250"/>
      <c r="G48" s="250"/>
      <c r="H48" s="252"/>
      <c r="I48" s="252"/>
      <c r="J48" s="242"/>
      <c r="K48" s="267"/>
      <c r="L48" s="246" t="e">
        <f>VLOOKUP(K48,'пр.взв.'!B8:E71,2,FALSE)</f>
        <v>#N/A</v>
      </c>
      <c r="M48" s="248" t="e">
        <f>VLOOKUP(L48,'пр.взв.'!C8:F71,2,FALSE)</f>
        <v>#N/A</v>
      </c>
      <c r="N48" s="248" t="e">
        <f>VLOOKUP(M48,'пр.взв.'!D8:G71,2,FALSE)</f>
        <v>#N/A</v>
      </c>
      <c r="O48" s="250"/>
      <c r="P48" s="250"/>
      <c r="Q48" s="252"/>
      <c r="R48" s="252"/>
    </row>
    <row r="49" spans="1:18" ht="13.5" thickBot="1">
      <c r="A49" s="230"/>
      <c r="B49" s="268"/>
      <c r="C49" s="247"/>
      <c r="D49" s="249"/>
      <c r="E49" s="249"/>
      <c r="F49" s="251"/>
      <c r="G49" s="251"/>
      <c r="H49" s="253"/>
      <c r="I49" s="253"/>
      <c r="J49" s="243"/>
      <c r="K49" s="268"/>
      <c r="L49" s="247"/>
      <c r="M49" s="249"/>
      <c r="N49" s="249"/>
      <c r="O49" s="251"/>
      <c r="P49" s="251"/>
      <c r="Q49" s="253"/>
      <c r="R49" s="253"/>
    </row>
    <row r="50" spans="1:18" ht="12.75">
      <c r="A50" s="228">
        <v>3</v>
      </c>
      <c r="B50" s="266"/>
      <c r="C50" s="233" t="e">
        <f>VLOOKUP(B50,'пр.взв.'!B8:E71,2,FALSE)</f>
        <v>#N/A</v>
      </c>
      <c r="D50" s="235" t="e">
        <f>VLOOKUP(C50,'пр.взв.'!C8:F71,2,FALSE)</f>
        <v>#N/A</v>
      </c>
      <c r="E50" s="235" t="e">
        <f>VLOOKUP(D50,'пр.взв.'!D8:G71,2,FALSE)</f>
        <v>#N/A</v>
      </c>
      <c r="F50" s="237"/>
      <c r="G50" s="238"/>
      <c r="H50" s="239"/>
      <c r="I50" s="240"/>
      <c r="J50" s="241">
        <v>7</v>
      </c>
      <c r="K50" s="266"/>
      <c r="L50" s="233" t="e">
        <f>VLOOKUP(K50,'пр.взв.'!B8:E71,2,FALSE)</f>
        <v>#N/A</v>
      </c>
      <c r="M50" s="235" t="e">
        <f>VLOOKUP(L50,'пр.взв.'!C8:F71,2,FALSE)</f>
        <v>#N/A</v>
      </c>
      <c r="N50" s="235" t="e">
        <f>VLOOKUP(M50,'пр.взв.'!D8:G71,2,FALSE)</f>
        <v>#N/A</v>
      </c>
      <c r="O50" s="237"/>
      <c r="P50" s="238"/>
      <c r="Q50" s="239"/>
      <c r="R50" s="240"/>
    </row>
    <row r="51" spans="1:18" ht="12.75">
      <c r="A51" s="229"/>
      <c r="B51" s="267"/>
      <c r="C51" s="234"/>
      <c r="D51" s="236"/>
      <c r="E51" s="236"/>
      <c r="F51" s="236"/>
      <c r="G51" s="236"/>
      <c r="H51" s="151"/>
      <c r="I51" s="150"/>
      <c r="J51" s="242"/>
      <c r="K51" s="267"/>
      <c r="L51" s="234"/>
      <c r="M51" s="236"/>
      <c r="N51" s="236"/>
      <c r="O51" s="236"/>
      <c r="P51" s="236"/>
      <c r="Q51" s="151"/>
      <c r="R51" s="150"/>
    </row>
    <row r="52" spans="1:18" ht="12.75">
      <c r="A52" s="229"/>
      <c r="B52" s="267"/>
      <c r="C52" s="246" t="e">
        <f>VLOOKUP(B52,'пр.взв.'!B8:E71,2,FALSE)</f>
        <v>#N/A</v>
      </c>
      <c r="D52" s="248" t="e">
        <f>VLOOKUP(C52,'пр.взв.'!C8:F71,2,FALSE)</f>
        <v>#N/A</v>
      </c>
      <c r="E52" s="248" t="e">
        <f>VLOOKUP(D52,'пр.взв.'!D8:G71,2,FALSE)</f>
        <v>#N/A</v>
      </c>
      <c r="F52" s="250"/>
      <c r="G52" s="250"/>
      <c r="H52" s="252"/>
      <c r="I52" s="252"/>
      <c r="J52" s="242"/>
      <c r="K52" s="267"/>
      <c r="L52" s="246" t="e">
        <f>VLOOKUP(K52,'пр.взв.'!B8:E71,2,FALSE)</f>
        <v>#N/A</v>
      </c>
      <c r="M52" s="248" t="e">
        <f>VLOOKUP(L52,'пр.взв.'!C8:F71,2,FALSE)</f>
        <v>#N/A</v>
      </c>
      <c r="N52" s="248" t="e">
        <f>VLOOKUP(M52,'пр.взв.'!D8:G71,2,FALSE)</f>
        <v>#N/A</v>
      </c>
      <c r="O52" s="250"/>
      <c r="P52" s="250"/>
      <c r="Q52" s="252"/>
      <c r="R52" s="252"/>
    </row>
    <row r="53" spans="1:18" ht="13.5" thickBot="1">
      <c r="A53" s="230"/>
      <c r="B53" s="268"/>
      <c r="C53" s="247"/>
      <c r="D53" s="249"/>
      <c r="E53" s="249"/>
      <c r="F53" s="251"/>
      <c r="G53" s="251"/>
      <c r="H53" s="253"/>
      <c r="I53" s="253"/>
      <c r="J53" s="243"/>
      <c r="K53" s="268"/>
      <c r="L53" s="247"/>
      <c r="M53" s="249"/>
      <c r="N53" s="249"/>
      <c r="O53" s="251"/>
      <c r="P53" s="251"/>
      <c r="Q53" s="253"/>
      <c r="R53" s="253"/>
    </row>
    <row r="54" spans="1:18" ht="12.75">
      <c r="A54" s="228">
        <v>4</v>
      </c>
      <c r="B54" s="266"/>
      <c r="C54" s="254" t="e">
        <f>VLOOKUP(B54,'пр.взв.'!B8:E71,2,FALSE)</f>
        <v>#N/A</v>
      </c>
      <c r="D54" s="255" t="e">
        <f>VLOOKUP(C54,'пр.взв.'!C8:F71,2,FALSE)</f>
        <v>#N/A</v>
      </c>
      <c r="E54" s="255" t="e">
        <f>VLOOKUP(D54,'пр.взв.'!D8:G71,2,FALSE)</f>
        <v>#N/A</v>
      </c>
      <c r="F54" s="236"/>
      <c r="G54" s="259"/>
      <c r="H54" s="151"/>
      <c r="I54" s="248"/>
      <c r="J54" s="241">
        <v>8</v>
      </c>
      <c r="K54" s="266"/>
      <c r="L54" s="254" t="e">
        <f>VLOOKUP(K54,'пр.взв.'!B8:E71,2,FALSE)</f>
        <v>#N/A</v>
      </c>
      <c r="M54" s="255" t="e">
        <f>VLOOKUP(L54,'пр.взв.'!C8:F71,2,FALSE)</f>
        <v>#N/A</v>
      </c>
      <c r="N54" s="255" t="e">
        <f>VLOOKUP(M54,'пр.взв.'!D8:G71,2,FALSE)</f>
        <v>#N/A</v>
      </c>
      <c r="O54" s="236"/>
      <c r="P54" s="259"/>
      <c r="Q54" s="151"/>
      <c r="R54" s="248"/>
    </row>
    <row r="55" spans="1:18" ht="12.75">
      <c r="A55" s="229"/>
      <c r="B55" s="267"/>
      <c r="C55" s="234"/>
      <c r="D55" s="236"/>
      <c r="E55" s="236"/>
      <c r="F55" s="236"/>
      <c r="G55" s="236"/>
      <c r="H55" s="151"/>
      <c r="I55" s="150"/>
      <c r="J55" s="242"/>
      <c r="K55" s="267"/>
      <c r="L55" s="234"/>
      <c r="M55" s="236"/>
      <c r="N55" s="236"/>
      <c r="O55" s="236"/>
      <c r="P55" s="236"/>
      <c r="Q55" s="151"/>
      <c r="R55" s="150"/>
    </row>
    <row r="56" spans="1:18" ht="12.75">
      <c r="A56" s="229"/>
      <c r="B56" s="267"/>
      <c r="C56" s="246" t="e">
        <f>VLOOKUP(B56,'пр.взв.'!B8:E71,2,FALSE)</f>
        <v>#N/A</v>
      </c>
      <c r="D56" s="248" t="e">
        <f>VLOOKUP(C56,'пр.взв.'!C8:F71,2,FALSE)</f>
        <v>#N/A</v>
      </c>
      <c r="E56" s="248" t="e">
        <f>VLOOKUP(D56,'пр.взв.'!D8:G71,2,FALSE)</f>
        <v>#N/A</v>
      </c>
      <c r="F56" s="250"/>
      <c r="G56" s="250"/>
      <c r="H56" s="252"/>
      <c r="I56" s="252"/>
      <c r="J56" s="242"/>
      <c r="K56" s="267"/>
      <c r="L56" s="246" t="e">
        <f>VLOOKUP(K56,'пр.взв.'!B8:E71,2,FALSE)</f>
        <v>#N/A</v>
      </c>
      <c r="M56" s="248" t="e">
        <f>VLOOKUP(L56,'пр.взв.'!C8:F71,2,FALSE)</f>
        <v>#N/A</v>
      </c>
      <c r="N56" s="248" t="e">
        <f>VLOOKUP(M56,'пр.взв.'!D8:G71,2,FALSE)</f>
        <v>#N/A</v>
      </c>
      <c r="O56" s="250"/>
      <c r="P56" s="250"/>
      <c r="Q56" s="252"/>
      <c r="R56" s="252"/>
    </row>
    <row r="57" spans="1:18" ht="12.75">
      <c r="A57" s="260"/>
      <c r="B57" s="267"/>
      <c r="C57" s="234"/>
      <c r="D57" s="236"/>
      <c r="E57" s="236"/>
      <c r="F57" s="237"/>
      <c r="G57" s="237"/>
      <c r="H57" s="240"/>
      <c r="I57" s="240"/>
      <c r="J57" s="261"/>
      <c r="K57" s="267"/>
      <c r="L57" s="234"/>
      <c r="M57" s="236"/>
      <c r="N57" s="236"/>
      <c r="O57" s="237"/>
      <c r="P57" s="237"/>
      <c r="Q57" s="240"/>
      <c r="R57" s="240"/>
    </row>
    <row r="59" spans="2:18" ht="16.5" thickBot="1">
      <c r="B59" s="95" t="s">
        <v>54</v>
      </c>
      <c r="C59" s="96" t="s">
        <v>63</v>
      </c>
      <c r="D59" s="97" t="s">
        <v>69</v>
      </c>
      <c r="E59" s="98"/>
      <c r="F59" s="95"/>
      <c r="G59" s="98"/>
      <c r="H59" s="98"/>
      <c r="I59" s="98"/>
      <c r="J59" s="98"/>
      <c r="K59" s="95" t="s">
        <v>59</v>
      </c>
      <c r="L59" s="96" t="s">
        <v>63</v>
      </c>
      <c r="M59" s="97" t="s">
        <v>69</v>
      </c>
      <c r="N59" s="98"/>
      <c r="O59" s="95"/>
      <c r="P59" s="98"/>
      <c r="Q59" s="98"/>
      <c r="R59" s="98"/>
    </row>
    <row r="60" spans="1:18" ht="12.75">
      <c r="A60" s="215" t="s">
        <v>65</v>
      </c>
      <c r="B60" s="217" t="s">
        <v>35</v>
      </c>
      <c r="C60" s="219" t="s">
        <v>36</v>
      </c>
      <c r="D60" s="219" t="s">
        <v>37</v>
      </c>
      <c r="E60" s="219" t="s">
        <v>46</v>
      </c>
      <c r="F60" s="221" t="s">
        <v>47</v>
      </c>
      <c r="G60" s="222" t="s">
        <v>49</v>
      </c>
      <c r="H60" s="224" t="s">
        <v>50</v>
      </c>
      <c r="I60" s="226" t="s">
        <v>48</v>
      </c>
      <c r="J60" s="215" t="s">
        <v>65</v>
      </c>
      <c r="K60" s="215" t="s">
        <v>35</v>
      </c>
      <c r="L60" s="219" t="s">
        <v>36</v>
      </c>
      <c r="M60" s="219" t="s">
        <v>37</v>
      </c>
      <c r="N60" s="219" t="s">
        <v>46</v>
      </c>
      <c r="O60" s="221" t="s">
        <v>47</v>
      </c>
      <c r="P60" s="222" t="s">
        <v>49</v>
      </c>
      <c r="Q60" s="224" t="s">
        <v>50</v>
      </c>
      <c r="R60" s="226" t="s">
        <v>48</v>
      </c>
    </row>
    <row r="61" spans="1:18" ht="13.5" thickBot="1">
      <c r="A61" s="216"/>
      <c r="B61" s="218" t="s">
        <v>35</v>
      </c>
      <c r="C61" s="220" t="s">
        <v>36</v>
      </c>
      <c r="D61" s="220" t="s">
        <v>37</v>
      </c>
      <c r="E61" s="220" t="s">
        <v>46</v>
      </c>
      <c r="F61" s="220" t="s">
        <v>47</v>
      </c>
      <c r="G61" s="223"/>
      <c r="H61" s="225"/>
      <c r="I61" s="227" t="s">
        <v>48</v>
      </c>
      <c r="J61" s="216"/>
      <c r="K61" s="216" t="s">
        <v>35</v>
      </c>
      <c r="L61" s="220" t="s">
        <v>36</v>
      </c>
      <c r="M61" s="220" t="s">
        <v>37</v>
      </c>
      <c r="N61" s="220" t="s">
        <v>46</v>
      </c>
      <c r="O61" s="220" t="s">
        <v>47</v>
      </c>
      <c r="P61" s="223"/>
      <c r="Q61" s="225"/>
      <c r="R61" s="227" t="s">
        <v>48</v>
      </c>
    </row>
    <row r="62" spans="1:18" ht="12.75">
      <c r="A62" s="228">
        <v>1</v>
      </c>
      <c r="B62" s="266"/>
      <c r="C62" s="233" t="e">
        <f>VLOOKUP(B62,'пр.взв.'!B8:E71,2,FALSE)</f>
        <v>#N/A</v>
      </c>
      <c r="D62" s="235" t="e">
        <f>VLOOKUP(C62,'пр.взв.'!C8:F71,2,FALSE)</f>
        <v>#N/A</v>
      </c>
      <c r="E62" s="235" t="e">
        <f>VLOOKUP(D62,'пр.взв.'!D8:G71,2,FALSE)</f>
        <v>#N/A</v>
      </c>
      <c r="F62" s="237"/>
      <c r="G62" s="238"/>
      <c r="H62" s="239"/>
      <c r="I62" s="240"/>
      <c r="J62" s="241">
        <v>5</v>
      </c>
      <c r="K62" s="266"/>
      <c r="L62" s="254" t="e">
        <f>VLOOKUP(K62,'пр.взв.'!B8:E71,2,FALSE)</f>
        <v>#N/A</v>
      </c>
      <c r="M62" s="255" t="e">
        <f>VLOOKUP(L62,'пр.взв.'!C8:F71,2,FALSE)</f>
        <v>#N/A</v>
      </c>
      <c r="N62" s="255" t="e">
        <f>VLOOKUP(M62,'пр.взв.'!D8:G71,2,FALSE)</f>
        <v>#N/A</v>
      </c>
      <c r="O62" s="256"/>
      <c r="P62" s="257"/>
      <c r="Q62" s="258"/>
      <c r="R62" s="269"/>
    </row>
    <row r="63" spans="1:18" ht="12.75">
      <c r="A63" s="229"/>
      <c r="B63" s="267"/>
      <c r="C63" s="234"/>
      <c r="D63" s="236"/>
      <c r="E63" s="236"/>
      <c r="F63" s="236"/>
      <c r="G63" s="236"/>
      <c r="H63" s="151"/>
      <c r="I63" s="150"/>
      <c r="J63" s="242"/>
      <c r="K63" s="267"/>
      <c r="L63" s="234"/>
      <c r="M63" s="236"/>
      <c r="N63" s="236"/>
      <c r="O63" s="236"/>
      <c r="P63" s="236"/>
      <c r="Q63" s="151"/>
      <c r="R63" s="150"/>
    </row>
    <row r="64" spans="1:18" ht="12.75">
      <c r="A64" s="229"/>
      <c r="B64" s="267"/>
      <c r="C64" s="246" t="e">
        <f>VLOOKUP(B64,'пр.взв.'!B8:E71,2,FALSE)</f>
        <v>#N/A</v>
      </c>
      <c r="D64" s="248" t="e">
        <f>VLOOKUP(C64,'пр.взв.'!C8:F71,2,FALSE)</f>
        <v>#N/A</v>
      </c>
      <c r="E64" s="248" t="e">
        <f>VLOOKUP(D64,'пр.взв.'!D8:G71,2,FALSE)</f>
        <v>#N/A</v>
      </c>
      <c r="F64" s="250"/>
      <c r="G64" s="250"/>
      <c r="H64" s="252"/>
      <c r="I64" s="252"/>
      <c r="J64" s="242"/>
      <c r="K64" s="267"/>
      <c r="L64" s="246" t="e">
        <f>VLOOKUP(K64,'пр.взв.'!B8:E71,2,FALSE)</f>
        <v>#N/A</v>
      </c>
      <c r="M64" s="248" t="e">
        <f>VLOOKUP(L64,'пр.взв.'!C8:F71,2,FALSE)</f>
        <v>#N/A</v>
      </c>
      <c r="N64" s="248" t="e">
        <f>VLOOKUP(M64,'пр.взв.'!D8:G71,2,FALSE)</f>
        <v>#N/A</v>
      </c>
      <c r="O64" s="250"/>
      <c r="P64" s="250"/>
      <c r="Q64" s="252"/>
      <c r="R64" s="252"/>
    </row>
    <row r="65" spans="1:18" ht="13.5" thickBot="1">
      <c r="A65" s="230"/>
      <c r="B65" s="268"/>
      <c r="C65" s="247"/>
      <c r="D65" s="249"/>
      <c r="E65" s="249"/>
      <c r="F65" s="251"/>
      <c r="G65" s="251"/>
      <c r="H65" s="253"/>
      <c r="I65" s="253"/>
      <c r="J65" s="243"/>
      <c r="K65" s="268"/>
      <c r="L65" s="247"/>
      <c r="M65" s="249"/>
      <c r="N65" s="249"/>
      <c r="O65" s="251"/>
      <c r="P65" s="251"/>
      <c r="Q65" s="253"/>
      <c r="R65" s="253"/>
    </row>
    <row r="66" spans="1:18" ht="12.75">
      <c r="A66" s="228">
        <v>2</v>
      </c>
      <c r="B66" s="266"/>
      <c r="C66" s="254" t="e">
        <f>VLOOKUP(B66,'пр.взв.'!B8:E71,2,FALSE)</f>
        <v>#N/A</v>
      </c>
      <c r="D66" s="255" t="e">
        <f>VLOOKUP(C66,'пр.взв.'!C8:F71,2,FALSE)</f>
        <v>#N/A</v>
      </c>
      <c r="E66" s="255" t="e">
        <f>VLOOKUP(D66,'пр.взв.'!D8:G71,2,FALSE)</f>
        <v>#N/A</v>
      </c>
      <c r="F66" s="256"/>
      <c r="G66" s="257"/>
      <c r="H66" s="258"/>
      <c r="I66" s="255"/>
      <c r="J66" s="241">
        <v>6</v>
      </c>
      <c r="K66" s="266"/>
      <c r="L66" s="254" t="e">
        <f>VLOOKUP(K66,'пр.взв.'!B8:E71,2,FALSE)</f>
        <v>#N/A</v>
      </c>
      <c r="M66" s="255" t="e">
        <f>VLOOKUP(L66,'пр.взв.'!C8:F71,2,FALSE)</f>
        <v>#N/A</v>
      </c>
      <c r="N66" s="255" t="e">
        <f>VLOOKUP(M66,'пр.взв.'!D8:G71,2,FALSE)</f>
        <v>#N/A</v>
      </c>
      <c r="O66" s="256"/>
      <c r="P66" s="257"/>
      <c r="Q66" s="258"/>
      <c r="R66" s="255"/>
    </row>
    <row r="67" spans="1:18" ht="12.75">
      <c r="A67" s="229"/>
      <c r="B67" s="267"/>
      <c r="C67" s="234"/>
      <c r="D67" s="236"/>
      <c r="E67" s="236"/>
      <c r="F67" s="236"/>
      <c r="G67" s="236"/>
      <c r="H67" s="151"/>
      <c r="I67" s="150"/>
      <c r="J67" s="242"/>
      <c r="K67" s="267"/>
      <c r="L67" s="234"/>
      <c r="M67" s="236"/>
      <c r="N67" s="236"/>
      <c r="O67" s="236"/>
      <c r="P67" s="236"/>
      <c r="Q67" s="151"/>
      <c r="R67" s="150"/>
    </row>
    <row r="68" spans="1:18" ht="12.75">
      <c r="A68" s="229"/>
      <c r="B68" s="267"/>
      <c r="C68" s="246" t="e">
        <f>VLOOKUP(B68,'пр.взв.'!B8:E71,2,FALSE)</f>
        <v>#N/A</v>
      </c>
      <c r="D68" s="248" t="e">
        <f>VLOOKUP(C68,'пр.взв.'!C8:F71,2,FALSE)</f>
        <v>#N/A</v>
      </c>
      <c r="E68" s="248" t="e">
        <f>VLOOKUP(D68,'пр.взв.'!D8:G71,2,FALSE)</f>
        <v>#N/A</v>
      </c>
      <c r="F68" s="250"/>
      <c r="G68" s="250"/>
      <c r="H68" s="252"/>
      <c r="I68" s="252"/>
      <c r="J68" s="242"/>
      <c r="K68" s="267"/>
      <c r="L68" s="246" t="e">
        <f>VLOOKUP(K68,'пр.взв.'!B8:E71,2,FALSE)</f>
        <v>#N/A</v>
      </c>
      <c r="M68" s="248" t="e">
        <f>VLOOKUP(L68,'пр.взв.'!C8:F71,2,FALSE)</f>
        <v>#N/A</v>
      </c>
      <c r="N68" s="248" t="e">
        <f>VLOOKUP(M68,'пр.взв.'!D8:G71,2,FALSE)</f>
        <v>#N/A</v>
      </c>
      <c r="O68" s="250"/>
      <c r="P68" s="250"/>
      <c r="Q68" s="252"/>
      <c r="R68" s="252"/>
    </row>
    <row r="69" spans="1:18" ht="13.5" thickBot="1">
      <c r="A69" s="230"/>
      <c r="B69" s="268"/>
      <c r="C69" s="247"/>
      <c r="D69" s="249"/>
      <c r="E69" s="249"/>
      <c r="F69" s="251"/>
      <c r="G69" s="251"/>
      <c r="H69" s="253"/>
      <c r="I69" s="253"/>
      <c r="J69" s="261"/>
      <c r="K69" s="267"/>
      <c r="L69" s="234"/>
      <c r="M69" s="236"/>
      <c r="N69" s="236"/>
      <c r="O69" s="237"/>
      <c r="P69" s="237"/>
      <c r="Q69" s="240"/>
      <c r="R69" s="240"/>
    </row>
    <row r="71" spans="2:18" ht="16.5" thickBot="1">
      <c r="B71" s="95" t="s">
        <v>54</v>
      </c>
      <c r="C71" s="270" t="s">
        <v>66</v>
      </c>
      <c r="D71" s="270"/>
      <c r="E71" s="270"/>
      <c r="F71" s="270"/>
      <c r="G71" s="270"/>
      <c r="H71" s="270"/>
      <c r="I71" s="270"/>
      <c r="J71" s="99"/>
      <c r="K71" s="95" t="s">
        <v>59</v>
      </c>
      <c r="L71" s="270" t="s">
        <v>66</v>
      </c>
      <c r="M71" s="270"/>
      <c r="N71" s="270"/>
      <c r="O71" s="270"/>
      <c r="P71" s="270"/>
      <c r="Q71" s="270"/>
      <c r="R71" s="270"/>
    </row>
    <row r="72" spans="1:18" ht="12.75">
      <c r="A72" s="215" t="s">
        <v>65</v>
      </c>
      <c r="B72" s="221" t="s">
        <v>35</v>
      </c>
      <c r="C72" s="219" t="s">
        <v>36</v>
      </c>
      <c r="D72" s="219" t="s">
        <v>37</v>
      </c>
      <c r="E72" s="219" t="s">
        <v>46</v>
      </c>
      <c r="F72" s="221" t="s">
        <v>47</v>
      </c>
      <c r="G72" s="222" t="s">
        <v>49</v>
      </c>
      <c r="H72" s="224" t="s">
        <v>50</v>
      </c>
      <c r="I72" s="226" t="s">
        <v>48</v>
      </c>
      <c r="J72" s="215" t="s">
        <v>65</v>
      </c>
      <c r="K72" s="221" t="s">
        <v>35</v>
      </c>
      <c r="L72" s="219" t="s">
        <v>36</v>
      </c>
      <c r="M72" s="219" t="s">
        <v>37</v>
      </c>
      <c r="N72" s="219" t="s">
        <v>46</v>
      </c>
      <c r="O72" s="221" t="s">
        <v>47</v>
      </c>
      <c r="P72" s="222" t="s">
        <v>49</v>
      </c>
      <c r="Q72" s="224" t="s">
        <v>50</v>
      </c>
      <c r="R72" s="226" t="s">
        <v>48</v>
      </c>
    </row>
    <row r="73" spans="1:18" ht="13.5" thickBot="1">
      <c r="A73" s="216"/>
      <c r="B73" s="220" t="s">
        <v>35</v>
      </c>
      <c r="C73" s="220" t="s">
        <v>36</v>
      </c>
      <c r="D73" s="220" t="s">
        <v>37</v>
      </c>
      <c r="E73" s="220" t="s">
        <v>46</v>
      </c>
      <c r="F73" s="220" t="s">
        <v>47</v>
      </c>
      <c r="G73" s="223"/>
      <c r="H73" s="225"/>
      <c r="I73" s="227" t="s">
        <v>48</v>
      </c>
      <c r="J73" s="216"/>
      <c r="K73" s="220" t="s">
        <v>35</v>
      </c>
      <c r="L73" s="220" t="s">
        <v>36</v>
      </c>
      <c r="M73" s="220" t="s">
        <v>37</v>
      </c>
      <c r="N73" s="220" t="s">
        <v>46</v>
      </c>
      <c r="O73" s="220" t="s">
        <v>47</v>
      </c>
      <c r="P73" s="223"/>
      <c r="Q73" s="225"/>
      <c r="R73" s="227" t="s">
        <v>48</v>
      </c>
    </row>
    <row r="74" spans="1:18" ht="12.75">
      <c r="A74" s="271">
        <v>1</v>
      </c>
      <c r="B74" s="262"/>
      <c r="C74" s="254" t="e">
        <f>VLOOKUP(B74,'пр.взв.'!B8:E71,2,FALSE)</f>
        <v>#N/A</v>
      </c>
      <c r="D74" s="255" t="e">
        <f>VLOOKUP(C74,'пр.взв.'!C8:F71,2,FALSE)</f>
        <v>#N/A</v>
      </c>
      <c r="E74" s="255" t="e">
        <f>VLOOKUP(D74,'пр.взв.'!D8:G71,2,FALSE)</f>
        <v>#N/A</v>
      </c>
      <c r="F74" s="237"/>
      <c r="G74" s="238"/>
      <c r="H74" s="239"/>
      <c r="I74" s="240"/>
      <c r="J74" s="271">
        <v>2</v>
      </c>
      <c r="K74" s="262"/>
      <c r="L74" s="254" t="e">
        <f>VLOOKUP(K74,'пр.взв.'!B8:E71,2,FALSE)</f>
        <v>#N/A</v>
      </c>
      <c r="M74" s="255" t="e">
        <f>VLOOKUP(L74,'пр.взв.'!C8:F71,2,FALSE)</f>
        <v>#N/A</v>
      </c>
      <c r="N74" s="255" t="e">
        <f>VLOOKUP(M74,'пр.взв.'!D8:G71,2,FALSE)</f>
        <v>#N/A</v>
      </c>
      <c r="O74" s="237"/>
      <c r="P74" s="238"/>
      <c r="Q74" s="239"/>
      <c r="R74" s="240"/>
    </row>
    <row r="75" spans="1:18" ht="12.75">
      <c r="A75" s="272"/>
      <c r="B75" s="263"/>
      <c r="C75" s="234"/>
      <c r="D75" s="236"/>
      <c r="E75" s="236"/>
      <c r="F75" s="236"/>
      <c r="G75" s="236"/>
      <c r="H75" s="151"/>
      <c r="I75" s="150"/>
      <c r="J75" s="272"/>
      <c r="K75" s="263"/>
      <c r="L75" s="234"/>
      <c r="M75" s="236"/>
      <c r="N75" s="236"/>
      <c r="O75" s="236"/>
      <c r="P75" s="236"/>
      <c r="Q75" s="151"/>
      <c r="R75" s="150"/>
    </row>
    <row r="76" spans="1:18" ht="12.75">
      <c r="A76" s="272"/>
      <c r="B76" s="264"/>
      <c r="C76" s="246" t="e">
        <f>VLOOKUP(B76,'пр.взв.'!B8:E71,2,FALSE)</f>
        <v>#N/A</v>
      </c>
      <c r="D76" s="248" t="e">
        <f>VLOOKUP(C76,'пр.взв.'!C8:F71,2,FALSE)</f>
        <v>#N/A</v>
      </c>
      <c r="E76" s="248" t="e">
        <f>VLOOKUP(D76,'пр.взв.'!D8:G71,2,FALSE)</f>
        <v>#N/A</v>
      </c>
      <c r="F76" s="250"/>
      <c r="G76" s="250"/>
      <c r="H76" s="252"/>
      <c r="I76" s="252"/>
      <c r="J76" s="272"/>
      <c r="K76" s="264"/>
      <c r="L76" s="246" t="e">
        <f>VLOOKUP(K76,'пр.взв.'!B8:E71,2,FALSE)</f>
        <v>#N/A</v>
      </c>
      <c r="M76" s="248" t="e">
        <f>VLOOKUP(L76,'пр.взв.'!C8:F71,2,FALSE)</f>
        <v>#N/A</v>
      </c>
      <c r="N76" s="248" t="e">
        <f>VLOOKUP(M76,'пр.взв.'!D8:G71,2,FALSE)</f>
        <v>#N/A</v>
      </c>
      <c r="O76" s="250"/>
      <c r="P76" s="250"/>
      <c r="Q76" s="252"/>
      <c r="R76" s="252"/>
    </row>
    <row r="77" spans="1:18" ht="12.75">
      <c r="A77" s="273"/>
      <c r="B77" s="265"/>
      <c r="C77" s="234"/>
      <c r="D77" s="236"/>
      <c r="E77" s="236"/>
      <c r="F77" s="237"/>
      <c r="G77" s="237"/>
      <c r="H77" s="240"/>
      <c r="I77" s="240"/>
      <c r="J77" s="273"/>
      <c r="K77" s="265"/>
      <c r="L77" s="234"/>
      <c r="M77" s="236"/>
      <c r="N77" s="236"/>
      <c r="O77" s="237"/>
      <c r="P77" s="237"/>
      <c r="Q77" s="240"/>
      <c r="R77" s="240"/>
    </row>
    <row r="79" spans="1:18" ht="15">
      <c r="A79" s="274" t="s">
        <v>67</v>
      </c>
      <c r="B79" s="274"/>
      <c r="C79" s="274"/>
      <c r="D79" s="274"/>
      <c r="E79" s="274"/>
      <c r="F79" s="274"/>
      <c r="G79" s="274"/>
      <c r="H79" s="274"/>
      <c r="I79" s="274"/>
      <c r="J79" s="274" t="s">
        <v>67</v>
      </c>
      <c r="K79" s="274"/>
      <c r="L79" s="274"/>
      <c r="M79" s="274"/>
      <c r="N79" s="274"/>
      <c r="O79" s="274"/>
      <c r="P79" s="274"/>
      <c r="Q79" s="274"/>
      <c r="R79" s="274"/>
    </row>
    <row r="80" spans="2:18" ht="16.5" thickBot="1">
      <c r="B80" s="95" t="s">
        <v>54</v>
      </c>
      <c r="C80" s="99"/>
      <c r="D80" s="99"/>
      <c r="E80" s="99"/>
      <c r="F80" s="99"/>
      <c r="G80" s="99"/>
      <c r="H80" s="99"/>
      <c r="I80" s="99"/>
      <c r="K80" s="95" t="s">
        <v>59</v>
      </c>
      <c r="L80" s="99"/>
      <c r="M80" s="99"/>
      <c r="N80" s="99"/>
      <c r="O80" s="99"/>
      <c r="P80" s="99"/>
      <c r="Q80" s="99"/>
      <c r="R80" s="99"/>
    </row>
    <row r="81" spans="1:18" ht="12.75">
      <c r="A81" s="215" t="s">
        <v>65</v>
      </c>
      <c r="B81" s="221" t="s">
        <v>35</v>
      </c>
      <c r="C81" s="219" t="s">
        <v>36</v>
      </c>
      <c r="D81" s="219" t="s">
        <v>37</v>
      </c>
      <c r="E81" s="219" t="s">
        <v>46</v>
      </c>
      <c r="F81" s="221" t="s">
        <v>47</v>
      </c>
      <c r="G81" s="222" t="s">
        <v>49</v>
      </c>
      <c r="H81" s="224" t="s">
        <v>50</v>
      </c>
      <c r="I81" s="226" t="s">
        <v>48</v>
      </c>
      <c r="J81" s="215" t="s">
        <v>65</v>
      </c>
      <c r="K81" s="221" t="s">
        <v>35</v>
      </c>
      <c r="L81" s="219" t="s">
        <v>36</v>
      </c>
      <c r="M81" s="219" t="s">
        <v>37</v>
      </c>
      <c r="N81" s="219" t="s">
        <v>46</v>
      </c>
      <c r="O81" s="221" t="s">
        <v>47</v>
      </c>
      <c r="P81" s="222" t="s">
        <v>49</v>
      </c>
      <c r="Q81" s="224" t="s">
        <v>50</v>
      </c>
      <c r="R81" s="226" t="s">
        <v>48</v>
      </c>
    </row>
    <row r="82" spans="1:18" ht="13.5" thickBot="1">
      <c r="A82" s="216"/>
      <c r="B82" s="220" t="s">
        <v>35</v>
      </c>
      <c r="C82" s="220" t="s">
        <v>36</v>
      </c>
      <c r="D82" s="220" t="s">
        <v>37</v>
      </c>
      <c r="E82" s="220" t="s">
        <v>46</v>
      </c>
      <c r="F82" s="220" t="s">
        <v>47</v>
      </c>
      <c r="G82" s="223"/>
      <c r="H82" s="225"/>
      <c r="I82" s="227" t="s">
        <v>48</v>
      </c>
      <c r="J82" s="216"/>
      <c r="K82" s="220" t="s">
        <v>35</v>
      </c>
      <c r="L82" s="220" t="s">
        <v>36</v>
      </c>
      <c r="M82" s="220" t="s">
        <v>37</v>
      </c>
      <c r="N82" s="220" t="s">
        <v>46</v>
      </c>
      <c r="O82" s="220" t="s">
        <v>47</v>
      </c>
      <c r="P82" s="223"/>
      <c r="Q82" s="225"/>
      <c r="R82" s="227" t="s">
        <v>48</v>
      </c>
    </row>
    <row r="83" spans="1:18" ht="12.75">
      <c r="A83" s="241">
        <v>1</v>
      </c>
      <c r="B83" s="262"/>
      <c r="C83" s="254" t="e">
        <f>VLOOKUP(B83,'пр.взв.'!B8:E71,2,FALSE)</f>
        <v>#N/A</v>
      </c>
      <c r="D83" s="255" t="e">
        <f>VLOOKUP(C83,'пр.взв.'!C8:F71,2,FALSE)</f>
        <v>#N/A</v>
      </c>
      <c r="E83" s="255" t="e">
        <f>VLOOKUP(D83,'пр.взв.'!D8:G71,2,FALSE)</f>
        <v>#N/A</v>
      </c>
      <c r="F83" s="256"/>
      <c r="G83" s="257"/>
      <c r="H83" s="258"/>
      <c r="I83" s="269"/>
      <c r="J83" s="241">
        <v>3</v>
      </c>
      <c r="K83" s="275"/>
      <c r="L83" s="254" t="e">
        <f>VLOOKUP(K83,'пр.взв.'!B8:E71,2,FALSE)</f>
        <v>#N/A</v>
      </c>
      <c r="M83" s="255" t="e">
        <f>VLOOKUP(L83,'пр.взв.'!C8:F71,2,FALSE)</f>
        <v>#N/A</v>
      </c>
      <c r="N83" s="255" t="e">
        <f>VLOOKUP(M83,'пр.взв.'!D8:G71,2,FALSE)</f>
        <v>#N/A</v>
      </c>
      <c r="O83" s="237"/>
      <c r="P83" s="238"/>
      <c r="Q83" s="239"/>
      <c r="R83" s="240"/>
    </row>
    <row r="84" spans="1:18" ht="12.75">
      <c r="A84" s="242"/>
      <c r="B84" s="263"/>
      <c r="C84" s="234"/>
      <c r="D84" s="236"/>
      <c r="E84" s="236"/>
      <c r="F84" s="236"/>
      <c r="G84" s="236"/>
      <c r="H84" s="151"/>
      <c r="I84" s="150"/>
      <c r="J84" s="242"/>
      <c r="K84" s="263"/>
      <c r="L84" s="234"/>
      <c r="M84" s="236"/>
      <c r="N84" s="236"/>
      <c r="O84" s="236"/>
      <c r="P84" s="236"/>
      <c r="Q84" s="151"/>
      <c r="R84" s="150"/>
    </row>
    <row r="85" spans="1:18" ht="12.75">
      <c r="A85" s="242"/>
      <c r="B85" s="264"/>
      <c r="C85" s="246" t="e">
        <f>VLOOKUP(B85,'пр.взв.'!B8:E71,2,FALSE)</f>
        <v>#N/A</v>
      </c>
      <c r="D85" s="248" t="e">
        <f>VLOOKUP(C85,'пр.взв.'!C8:F71,2,FALSE)</f>
        <v>#N/A</v>
      </c>
      <c r="E85" s="248" t="e">
        <f>VLOOKUP(D85,'пр.взв.'!D8:G71,2,FALSE)</f>
        <v>#N/A</v>
      </c>
      <c r="F85" s="250"/>
      <c r="G85" s="250"/>
      <c r="H85" s="252"/>
      <c r="I85" s="252"/>
      <c r="J85" s="242"/>
      <c r="K85" s="264"/>
      <c r="L85" s="246" t="e">
        <f>VLOOKUP(K85,'пр.взв.'!B8:E71,2,FALSE)</f>
        <v>#N/A</v>
      </c>
      <c r="M85" s="248" t="e">
        <f>VLOOKUP(L85,'пр.взв.'!C8:F71,2,FALSE)</f>
        <v>#N/A</v>
      </c>
      <c r="N85" s="248" t="e">
        <f>VLOOKUP(M85,'пр.взв.'!D8:G71,2,FALSE)</f>
        <v>#N/A</v>
      </c>
      <c r="O85" s="250"/>
      <c r="P85" s="250"/>
      <c r="Q85" s="252"/>
      <c r="R85" s="252"/>
    </row>
    <row r="86" spans="1:18" ht="13.5" thickBot="1">
      <c r="A86" s="261"/>
      <c r="B86" s="276"/>
      <c r="C86" s="234"/>
      <c r="D86" s="236"/>
      <c r="E86" s="236"/>
      <c r="F86" s="251"/>
      <c r="G86" s="251"/>
      <c r="H86" s="253"/>
      <c r="I86" s="253"/>
      <c r="J86" s="243"/>
      <c r="K86" s="276"/>
      <c r="L86" s="247"/>
      <c r="M86" s="249"/>
      <c r="N86" s="249"/>
      <c r="O86" s="251"/>
      <c r="P86" s="251"/>
      <c r="Q86" s="253"/>
      <c r="R86" s="253"/>
    </row>
    <row r="87" spans="1:18" ht="12.75">
      <c r="A87" s="241">
        <v>2</v>
      </c>
      <c r="B87" s="262"/>
      <c r="C87" s="254" t="e">
        <f>VLOOKUP(B87,'пр.взв.'!B8:E71,2,FALSE)</f>
        <v>#N/A</v>
      </c>
      <c r="D87" s="255" t="e">
        <f>VLOOKUP(C87,'пр.взв.'!C8:F71,2,FALSE)</f>
        <v>#N/A</v>
      </c>
      <c r="E87" s="255" t="e">
        <f>VLOOKUP(D87,'пр.взв.'!D8:G71,2,FALSE)</f>
        <v>#N/A</v>
      </c>
      <c r="F87" s="237"/>
      <c r="G87" s="238"/>
      <c r="H87" s="239"/>
      <c r="I87" s="240"/>
      <c r="J87" s="242">
        <v>4</v>
      </c>
      <c r="K87" s="262"/>
      <c r="L87" s="233" t="e">
        <f>VLOOKUP(K87,'пр.взв.'!B8:E71,2,FALSE)</f>
        <v>#N/A</v>
      </c>
      <c r="M87" s="235" t="e">
        <f>VLOOKUP(L87,'пр.взв.'!C8:F71,2,FALSE)</f>
        <v>#N/A</v>
      </c>
      <c r="N87" s="235" t="e">
        <f>VLOOKUP(M87,'пр.взв.'!D8:G71,2,FALSE)</f>
        <v>#N/A</v>
      </c>
      <c r="O87" s="237"/>
      <c r="P87" s="238"/>
      <c r="Q87" s="239"/>
      <c r="R87" s="240"/>
    </row>
    <row r="88" spans="1:18" ht="12.75">
      <c r="A88" s="242"/>
      <c r="B88" s="263"/>
      <c r="C88" s="234"/>
      <c r="D88" s="236"/>
      <c r="E88" s="236"/>
      <c r="F88" s="236"/>
      <c r="G88" s="236"/>
      <c r="H88" s="151"/>
      <c r="I88" s="150"/>
      <c r="J88" s="242"/>
      <c r="K88" s="263"/>
      <c r="L88" s="234"/>
      <c r="M88" s="236"/>
      <c r="N88" s="236"/>
      <c r="O88" s="236"/>
      <c r="P88" s="236"/>
      <c r="Q88" s="151"/>
      <c r="R88" s="150"/>
    </row>
    <row r="89" spans="1:18" ht="12.75">
      <c r="A89" s="242"/>
      <c r="B89" s="264"/>
      <c r="C89" s="246" t="e">
        <f>VLOOKUP(B89,'пр.взв.'!B8:E71,2,FALSE)</f>
        <v>#N/A</v>
      </c>
      <c r="D89" s="248" t="e">
        <f>VLOOKUP(C89,'пр.взв.'!C8:F71,2,FALSE)</f>
        <v>#N/A</v>
      </c>
      <c r="E89" s="248" t="e">
        <f>VLOOKUP(D89,'пр.взв.'!D8:G71,2,FALSE)</f>
        <v>#N/A</v>
      </c>
      <c r="F89" s="250"/>
      <c r="G89" s="250"/>
      <c r="H89" s="252"/>
      <c r="I89" s="252"/>
      <c r="J89" s="242"/>
      <c r="K89" s="264"/>
      <c r="L89" s="246" t="e">
        <f>VLOOKUP(K89,'пр.взв.'!B8:E71,2,FALSE)</f>
        <v>#N/A</v>
      </c>
      <c r="M89" s="248" t="e">
        <f>VLOOKUP(L89,'пр.взв.'!C8:F71,2,FALSE)</f>
        <v>#N/A</v>
      </c>
      <c r="N89" s="248" t="e">
        <f>VLOOKUP(M89,'пр.взв.'!D8:G71,2,FALSE)</f>
        <v>#N/A</v>
      </c>
      <c r="O89" s="250"/>
      <c r="P89" s="250"/>
      <c r="Q89" s="252"/>
      <c r="R89" s="252"/>
    </row>
    <row r="90" spans="1:18" ht="12.75">
      <c r="A90" s="261"/>
      <c r="B90" s="265"/>
      <c r="C90" s="234"/>
      <c r="D90" s="236"/>
      <c r="E90" s="236"/>
      <c r="F90" s="237"/>
      <c r="G90" s="237"/>
      <c r="H90" s="240"/>
      <c r="I90" s="240"/>
      <c r="J90" s="261"/>
      <c r="K90" s="265"/>
      <c r="L90" s="234"/>
      <c r="M90" s="236"/>
      <c r="N90" s="236"/>
      <c r="O90" s="237"/>
      <c r="P90" s="237"/>
      <c r="Q90" s="240"/>
      <c r="R90" s="240"/>
    </row>
  </sheetData>
  <mergeCells count="676">
    <mergeCell ref="Q89:Q90"/>
    <mergeCell ref="R89:R90"/>
    <mergeCell ref="M89:M90"/>
    <mergeCell ref="N89:N90"/>
    <mergeCell ref="O89:O90"/>
    <mergeCell ref="P89:P90"/>
    <mergeCell ref="F89:F90"/>
    <mergeCell ref="G89:G90"/>
    <mergeCell ref="H89:H90"/>
    <mergeCell ref="I89:I90"/>
    <mergeCell ref="B89:B90"/>
    <mergeCell ref="C89:C90"/>
    <mergeCell ref="D89:D90"/>
    <mergeCell ref="E89:E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C71:I71"/>
    <mergeCell ref="L71:R71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E46:E47"/>
    <mergeCell ref="F46:F47"/>
    <mergeCell ref="G46:G47"/>
    <mergeCell ref="H46:H47"/>
    <mergeCell ref="A46:A49"/>
    <mergeCell ref="B46:B47"/>
    <mergeCell ref="C46:C47"/>
    <mergeCell ref="D46:D47"/>
    <mergeCell ref="O44:O45"/>
    <mergeCell ref="P44:P45"/>
    <mergeCell ref="Q44:Q45"/>
    <mergeCell ref="R44:R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L42:L43"/>
    <mergeCell ref="K44:K45"/>
    <mergeCell ref="L44:L45"/>
    <mergeCell ref="M42:M43"/>
    <mergeCell ref="M44:M45"/>
    <mergeCell ref="H42:H43"/>
    <mergeCell ref="I42:I43"/>
    <mergeCell ref="J42:J45"/>
    <mergeCell ref="K42:K43"/>
    <mergeCell ref="I44:I45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I87:I88"/>
    <mergeCell ref="J87:J90"/>
    <mergeCell ref="K87:K88"/>
    <mergeCell ref="L87:L88"/>
    <mergeCell ref="K89:K90"/>
    <mergeCell ref="L89:L90"/>
    <mergeCell ref="P34:P35"/>
    <mergeCell ref="Q34:Q35"/>
    <mergeCell ref="L36:L37"/>
    <mergeCell ref="M36:M37"/>
    <mergeCell ref="M34:M35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J30:J33"/>
    <mergeCell ref="K30:K31"/>
    <mergeCell ref="L30:L31"/>
    <mergeCell ref="M30:M31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4:K25"/>
    <mergeCell ref="L24:L25"/>
    <mergeCell ref="M24:M25"/>
    <mergeCell ref="J22:J25"/>
    <mergeCell ref="K22:K23"/>
    <mergeCell ref="L22:L23"/>
    <mergeCell ref="M22:M23"/>
    <mergeCell ref="N22:N23"/>
    <mergeCell ref="O22:O23"/>
    <mergeCell ref="P22:P23"/>
    <mergeCell ref="Q22:Q23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E34:E35"/>
    <mergeCell ref="F34:F35"/>
    <mergeCell ref="G34:G35"/>
    <mergeCell ref="H34:H35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86"/>
  <sheetViews>
    <sheetView tabSelected="1" workbookViewId="0" topLeftCell="A1">
      <selection activeCell="P14" sqref="P14:P15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283" t="s">
        <v>41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20" ht="30" customHeight="1" thickBot="1">
      <c r="B2" s="58"/>
      <c r="D2" s="88"/>
      <c r="E2" s="88"/>
      <c r="F2" s="88"/>
      <c r="G2" s="88"/>
      <c r="H2" s="88"/>
      <c r="I2" s="88"/>
      <c r="J2" s="88"/>
      <c r="K2" s="77"/>
      <c r="L2" s="77"/>
      <c r="M2" s="77"/>
      <c r="N2" s="277" t="str">
        <f>HYPERLINK('[1]реквизиты'!$A$2)</f>
        <v>THE WORLD CHAMPIONSHIP IN COMBAT SAMBO</v>
      </c>
      <c r="O2" s="278"/>
      <c r="P2" s="278"/>
      <c r="Q2" s="279"/>
      <c r="R2" s="90"/>
      <c r="S2" s="90"/>
      <c r="T2" s="56"/>
    </row>
    <row r="3" spans="2:19" ht="12.75" customHeight="1" thickBot="1">
      <c r="B3" s="59"/>
      <c r="J3" s="89"/>
      <c r="N3" s="284" t="str">
        <f>HYPERLINK('[1]реквизиты'!$A$3)</f>
        <v>13-17 November 2008      S.Petersburg /Rossia/</v>
      </c>
      <c r="O3" s="284"/>
      <c r="P3" s="284"/>
      <c r="Q3" s="284"/>
      <c r="R3" s="91"/>
      <c r="S3" s="91"/>
    </row>
    <row r="4" spans="4:20" ht="15.75" customHeight="1" thickBot="1">
      <c r="D4" s="90"/>
      <c r="E4" s="90"/>
      <c r="F4" s="90"/>
      <c r="G4" s="90"/>
      <c r="H4" s="90"/>
      <c r="I4" s="90"/>
      <c r="J4" s="90"/>
      <c r="N4" s="280" t="str">
        <f>HYPERLINK('пр.взв.'!A4)</f>
        <v>Weight category  74кg.</v>
      </c>
      <c r="O4" s="281"/>
      <c r="P4" s="281"/>
      <c r="Q4" s="282"/>
      <c r="R4" s="90"/>
      <c r="S4" s="90"/>
      <c r="T4" s="10"/>
    </row>
    <row r="5" spans="7:16" ht="9" customHeight="1">
      <c r="G5" s="315" t="s">
        <v>0</v>
      </c>
      <c r="H5" s="10"/>
      <c r="K5" s="360" t="s">
        <v>42</v>
      </c>
      <c r="L5" s="360"/>
      <c r="M5" s="360"/>
      <c r="N5" s="360"/>
      <c r="O5" s="360"/>
      <c r="P5" s="360"/>
    </row>
    <row r="6" spans="7:16" ht="9" customHeight="1" thickBot="1">
      <c r="G6" s="315"/>
      <c r="H6" s="10"/>
      <c r="I6" s="10"/>
      <c r="J6" s="10"/>
      <c r="K6" s="360"/>
      <c r="L6" s="360"/>
      <c r="M6" s="360"/>
      <c r="N6" s="360"/>
      <c r="O6" s="360"/>
      <c r="P6" s="360"/>
    </row>
    <row r="7" spans="7:13" ht="9" customHeight="1">
      <c r="G7" s="10"/>
      <c r="H7" s="10"/>
      <c r="I7" s="363">
        <v>5</v>
      </c>
      <c r="J7" s="77"/>
      <c r="K7" s="77"/>
      <c r="L7" s="77"/>
      <c r="M7" s="77"/>
    </row>
    <row r="8" spans="7:13" ht="9" customHeight="1" thickBot="1">
      <c r="G8" s="10"/>
      <c r="H8" s="10"/>
      <c r="I8" s="364"/>
      <c r="J8" s="100"/>
      <c r="K8" s="101"/>
      <c r="L8" s="77"/>
      <c r="M8" s="77"/>
    </row>
    <row r="9" spans="1:14" ht="9" customHeight="1" thickBot="1">
      <c r="A9" s="315" t="s">
        <v>33</v>
      </c>
      <c r="G9" s="365"/>
      <c r="H9" s="10"/>
      <c r="I9" s="102"/>
      <c r="J9" s="77"/>
      <c r="K9" s="120">
        <v>9</v>
      </c>
      <c r="L9" s="77"/>
      <c r="M9" s="77"/>
      <c r="N9" s="10"/>
    </row>
    <row r="10" spans="1:18" ht="9" customHeight="1" thickBot="1">
      <c r="A10" s="332"/>
      <c r="G10" s="366"/>
      <c r="H10" s="10"/>
      <c r="I10" s="102"/>
      <c r="J10" s="77"/>
      <c r="K10" s="132" t="s">
        <v>117</v>
      </c>
      <c r="L10" s="103"/>
      <c r="M10" s="77"/>
      <c r="N10" s="288">
        <v>1</v>
      </c>
      <c r="O10" s="340">
        <v>13</v>
      </c>
      <c r="P10" s="342" t="str">
        <f>VLOOKUP(O10,'пр.взв.'!B8:E71,2,FALSE)</f>
        <v>GALIEV Vener</v>
      </c>
      <c r="Q10" s="335" t="str">
        <f>VLOOKUP(O10,'пр.взв.'!B8:E71,4,FALSE)</f>
        <v>RUS</v>
      </c>
      <c r="R10" s="57"/>
    </row>
    <row r="11" spans="1:18" ht="9" customHeight="1" thickBot="1">
      <c r="A11" s="304">
        <v>1</v>
      </c>
      <c r="B11" s="306" t="str">
        <f>VLOOKUP('пр.хода'!A11,'пр.взв.'!B8:E71,2,FALSE)</f>
        <v>DUCANOVICH David</v>
      </c>
      <c r="C11" s="308" t="str">
        <f>VLOOKUP('пр.хода'!B11,'пр.взв.'!C8:F71,2,FALSE)</f>
        <v>1976</v>
      </c>
      <c r="D11" s="310" t="str">
        <f>VLOOKUP(A11,'пр.взв.'!B8:E71,4,FALSE)</f>
        <v>FRA</v>
      </c>
      <c r="E11" s="107"/>
      <c r="F11" s="107"/>
      <c r="G11" s="107"/>
      <c r="H11" s="107"/>
      <c r="I11" s="363">
        <v>9</v>
      </c>
      <c r="J11" s="144"/>
      <c r="K11" s="145"/>
      <c r="L11" s="104"/>
      <c r="M11" s="133">
        <v>7</v>
      </c>
      <c r="N11" s="289"/>
      <c r="O11" s="341"/>
      <c r="P11" s="343"/>
      <c r="Q11" s="336"/>
      <c r="R11" s="57"/>
    </row>
    <row r="12" spans="1:18" ht="9" customHeight="1" thickBot="1">
      <c r="A12" s="305"/>
      <c r="B12" s="307"/>
      <c r="C12" s="309"/>
      <c r="D12" s="311"/>
      <c r="E12" s="120">
        <v>17</v>
      </c>
      <c r="F12" s="107"/>
      <c r="G12" s="105"/>
      <c r="H12" s="105"/>
      <c r="I12" s="364"/>
      <c r="J12" s="77"/>
      <c r="K12" s="77"/>
      <c r="L12" s="104"/>
      <c r="M12" s="134" t="s">
        <v>116</v>
      </c>
      <c r="N12" s="290">
        <v>2</v>
      </c>
      <c r="O12" s="337">
        <v>6</v>
      </c>
      <c r="P12" s="338" t="str">
        <f>VLOOKUP(O12,'пр.взв.'!B8:E71,2,FALSE)</f>
        <v>TOMASHEVICH Victor</v>
      </c>
      <c r="Q12" s="339" t="str">
        <f>VLOOKUP(O12,'пр.взв.'!B8:E71,4,FALSE)</f>
        <v>LTU</v>
      </c>
      <c r="R12" s="57"/>
    </row>
    <row r="13" spans="1:18" ht="9" customHeight="1" thickBot="1">
      <c r="A13" s="296">
        <v>17</v>
      </c>
      <c r="B13" s="349" t="str">
        <f>VLOOKUP('пр.хода'!A13,'пр.взв.'!B10:E71,2,FALSE)</f>
        <v>YAGUARE Alberto</v>
      </c>
      <c r="C13" s="350" t="str">
        <f>VLOOKUP(A13,'пр.взв.'!B8:E71,3,FALSE)</f>
        <v>1983</v>
      </c>
      <c r="D13" s="346" t="str">
        <f>VLOOKUP(A13,'пр.взв.'!B8:E71,4,FALSE)</f>
        <v>VEN</v>
      </c>
      <c r="E13" s="132" t="s">
        <v>115</v>
      </c>
      <c r="F13" s="108"/>
      <c r="G13" s="109"/>
      <c r="H13" s="107"/>
      <c r="I13" s="105"/>
      <c r="J13" s="367"/>
      <c r="K13" s="369">
        <v>7</v>
      </c>
      <c r="L13" s="106"/>
      <c r="M13" s="77"/>
      <c r="N13" s="291"/>
      <c r="O13" s="337"/>
      <c r="P13" s="338"/>
      <c r="Q13" s="339"/>
      <c r="R13" s="57"/>
    </row>
    <row r="14" spans="1:18" ht="9" customHeight="1" thickBot="1">
      <c r="A14" s="297"/>
      <c r="B14" s="307"/>
      <c r="C14" s="309"/>
      <c r="D14" s="311"/>
      <c r="E14" s="110"/>
      <c r="F14" s="105"/>
      <c r="G14" s="120">
        <v>9</v>
      </c>
      <c r="H14" s="105"/>
      <c r="I14" s="105"/>
      <c r="J14" s="368"/>
      <c r="K14" s="370"/>
      <c r="L14" s="77"/>
      <c r="M14" s="77"/>
      <c r="N14" s="292">
        <v>3</v>
      </c>
      <c r="O14" s="333">
        <v>7</v>
      </c>
      <c r="P14" s="334" t="str">
        <f>VLOOKUP(O14,'пр.взв.'!B8:E71,2,FALSE)</f>
        <v>FEDOROV Alexandr</v>
      </c>
      <c r="Q14" s="329" t="str">
        <f>VLOOKUP(O14,'пр.взв.'!B8:E71,4,FALSE)</f>
        <v>EST</v>
      </c>
      <c r="R14" s="57"/>
    </row>
    <row r="15" spans="1:18" ht="9" customHeight="1" thickBot="1">
      <c r="A15" s="304">
        <v>9</v>
      </c>
      <c r="B15" s="306" t="str">
        <f>VLOOKUP('пр.хода'!A15,'пр.взв.'!B12:E71,2,FALSE)</f>
        <v>POPOV Stepan</v>
      </c>
      <c r="C15" s="308" t="str">
        <f>VLOOKUP('пр.хода'!B15,'пр.взв.'!C12:F71,2,FALSE)</f>
        <v>1984</v>
      </c>
      <c r="D15" s="310" t="str">
        <f>VLOOKUP(A15,'пр.взв.'!B8:E71,4,FALSE)</f>
        <v>BLR</v>
      </c>
      <c r="E15" s="110"/>
      <c r="F15" s="105"/>
      <c r="G15" s="132" t="s">
        <v>116</v>
      </c>
      <c r="H15" s="108"/>
      <c r="I15" s="109"/>
      <c r="J15" s="105"/>
      <c r="K15" s="105"/>
      <c r="L15" s="102"/>
      <c r="M15" s="10"/>
      <c r="N15" s="293"/>
      <c r="O15" s="333"/>
      <c r="P15" s="334"/>
      <c r="Q15" s="329"/>
      <c r="R15" s="57"/>
    </row>
    <row r="16" spans="1:18" ht="9" customHeight="1">
      <c r="A16" s="305"/>
      <c r="B16" s="307"/>
      <c r="C16" s="309"/>
      <c r="D16" s="311"/>
      <c r="E16" s="351">
        <v>9</v>
      </c>
      <c r="F16" s="111"/>
      <c r="G16" s="109"/>
      <c r="H16" s="105"/>
      <c r="I16" s="109"/>
      <c r="J16" s="107"/>
      <c r="K16" s="107"/>
      <c r="L16" s="102"/>
      <c r="N16" s="292">
        <v>3</v>
      </c>
      <c r="O16" s="333">
        <v>12</v>
      </c>
      <c r="P16" s="334" t="str">
        <f>VLOOKUP(O16,'пр.взв.'!B8:E71,2,FALSE)</f>
        <v>ARAPBAJ UULU Tougol</v>
      </c>
      <c r="Q16" s="329" t="str">
        <f>VLOOKUP(O16,'пр.взв.'!B8:E71,4,FALSE)</f>
        <v>KGZ</v>
      </c>
      <c r="R16" s="57"/>
    </row>
    <row r="17" spans="1:18" ht="9" customHeight="1" thickBot="1">
      <c r="A17" s="296">
        <v>25</v>
      </c>
      <c r="B17" s="298" t="e">
        <f>VLOOKUP('пр.хода'!A17,'пр.взв.'!B14:E71,2,FALSE)</f>
        <v>#N/A</v>
      </c>
      <c r="C17" s="300" t="e">
        <f>VLOOKUP('пр.хода'!B17,'пр.взв.'!C14:F71,2,FALSE)</f>
        <v>#N/A</v>
      </c>
      <c r="D17" s="302" t="e">
        <f>VLOOKUP(A17,'пр.взв.'!B8:E71,4,FALSE)</f>
        <v>#N/A</v>
      </c>
      <c r="E17" s="352"/>
      <c r="F17" s="107"/>
      <c r="G17" s="105"/>
      <c r="H17" s="105"/>
      <c r="I17" s="109"/>
      <c r="J17" s="107"/>
      <c r="K17" s="107"/>
      <c r="L17" s="102"/>
      <c r="N17" s="293"/>
      <c r="O17" s="333"/>
      <c r="P17" s="334"/>
      <c r="Q17" s="329"/>
      <c r="R17" s="57"/>
    </row>
    <row r="18" spans="1:18" ht="9" customHeight="1" thickBot="1">
      <c r="A18" s="297"/>
      <c r="B18" s="318"/>
      <c r="C18" s="319"/>
      <c r="D18" s="320"/>
      <c r="E18" s="110"/>
      <c r="F18" s="107"/>
      <c r="G18" s="105"/>
      <c r="H18" s="105"/>
      <c r="I18" s="120">
        <v>13</v>
      </c>
      <c r="J18" s="107"/>
      <c r="K18" s="107"/>
      <c r="L18" s="102"/>
      <c r="N18" s="294">
        <v>5</v>
      </c>
      <c r="O18" s="347">
        <v>9</v>
      </c>
      <c r="P18" s="348" t="str">
        <f>VLOOKUP(O18,'пр.взв.'!B8:E71,2,FALSE)</f>
        <v>POPOV Stepan</v>
      </c>
      <c r="Q18" s="344" t="str">
        <f>VLOOKUP(O18,'пр.взв.'!B8:E71,4,FALSE)</f>
        <v>BLR</v>
      </c>
      <c r="R18" s="57"/>
    </row>
    <row r="19" spans="1:18" ht="9" customHeight="1" thickBot="1">
      <c r="A19" s="304">
        <v>5</v>
      </c>
      <c r="B19" s="306" t="str">
        <f>VLOOKUP('пр.хода'!A19,'пр.взв.'!B16:E71,2,FALSE)</f>
        <v>HOVHANNISYAN Vardan</v>
      </c>
      <c r="C19" s="308" t="str">
        <f>VLOOKUP('пр.хода'!B19,'пр.взв.'!C16:F71,2,FALSE)</f>
        <v>1988</v>
      </c>
      <c r="D19" s="310" t="str">
        <f>VLOOKUP(A19,'пр.взв.'!B8:E71,4,FALSE)</f>
        <v>ARM</v>
      </c>
      <c r="E19" s="110"/>
      <c r="F19" s="107"/>
      <c r="G19" s="105"/>
      <c r="H19" s="105"/>
      <c r="I19" s="132" t="s">
        <v>116</v>
      </c>
      <c r="J19" s="112"/>
      <c r="K19" s="107"/>
      <c r="L19" s="102"/>
      <c r="N19" s="295"/>
      <c r="O19" s="347"/>
      <c r="P19" s="348"/>
      <c r="Q19" s="344"/>
      <c r="R19" s="57"/>
    </row>
    <row r="20" spans="1:18" ht="9" customHeight="1">
      <c r="A20" s="305"/>
      <c r="B20" s="307"/>
      <c r="C20" s="309"/>
      <c r="D20" s="311"/>
      <c r="E20" s="351">
        <v>5</v>
      </c>
      <c r="F20" s="107"/>
      <c r="G20" s="105"/>
      <c r="H20" s="105"/>
      <c r="I20" s="109"/>
      <c r="J20" s="113"/>
      <c r="K20" s="107"/>
      <c r="L20" s="102"/>
      <c r="N20" s="294">
        <v>5</v>
      </c>
      <c r="O20" s="347">
        <v>14</v>
      </c>
      <c r="P20" s="348" t="str">
        <f>VLOOKUP(O20,'пр.взв.'!B8:E71,2,FALSE)</f>
        <v>MARTINENKO Oleg</v>
      </c>
      <c r="Q20" s="344" t="str">
        <f>VLOOKUP(O20,'пр.взв.'!B8:E71,4,FALSE)</f>
        <v>UKR</v>
      </c>
      <c r="R20" s="57"/>
    </row>
    <row r="21" spans="1:18" ht="9" customHeight="1" thickBot="1">
      <c r="A21" s="296">
        <v>21</v>
      </c>
      <c r="B21" s="298" t="e">
        <f>VLOOKUP('пр.хода'!A21,'пр.взв.'!B18:E71,2,FALSE)</f>
        <v>#N/A</v>
      </c>
      <c r="C21" s="300" t="e">
        <f>VLOOKUP('пр.хода'!B21,'пр.взв.'!C18:F71,2,FALSE)</f>
        <v>#N/A</v>
      </c>
      <c r="D21" s="302" t="e">
        <f>VLOOKUP(A21,'пр.взв.'!B8:E71,4,FALSE)</f>
        <v>#N/A</v>
      </c>
      <c r="E21" s="352"/>
      <c r="F21" s="108"/>
      <c r="G21" s="109"/>
      <c r="H21" s="105"/>
      <c r="I21" s="109"/>
      <c r="J21" s="113"/>
      <c r="K21" s="107"/>
      <c r="L21" s="102"/>
      <c r="N21" s="295"/>
      <c r="O21" s="347"/>
      <c r="P21" s="348"/>
      <c r="Q21" s="344"/>
      <c r="R21" s="57"/>
    </row>
    <row r="22" spans="1:18" ht="9" customHeight="1" thickBot="1">
      <c r="A22" s="297"/>
      <c r="B22" s="318"/>
      <c r="C22" s="319"/>
      <c r="D22" s="320"/>
      <c r="E22" s="110"/>
      <c r="F22" s="105"/>
      <c r="G22" s="120">
        <v>13</v>
      </c>
      <c r="H22" s="111"/>
      <c r="I22" s="109"/>
      <c r="J22" s="113"/>
      <c r="K22" s="107"/>
      <c r="L22" s="102"/>
      <c r="N22" s="285" t="s">
        <v>61</v>
      </c>
      <c r="O22" s="330">
        <v>5</v>
      </c>
      <c r="P22" s="331" t="str">
        <f>VLOOKUP(O22,'пр.взв.'!B8:E71,2,FALSE)</f>
        <v>HOVHANNISYAN Vardan</v>
      </c>
      <c r="Q22" s="345" t="str">
        <f>VLOOKUP(O22,'пр.взв.'!B8:E71,4,FALSE)</f>
        <v>ARM</v>
      </c>
      <c r="R22" s="57"/>
    </row>
    <row r="23" spans="1:18" ht="9" customHeight="1" thickBot="1">
      <c r="A23" s="304">
        <v>13</v>
      </c>
      <c r="B23" s="306" t="str">
        <f>VLOOKUP('пр.хода'!A23,'пр.взв.'!B20:E71,2,FALSE)</f>
        <v>GALIEV Vener</v>
      </c>
      <c r="C23" s="308" t="str">
        <f>VLOOKUP('пр.хода'!B23,'пр.взв.'!C20:F71,2,FALSE)</f>
        <v>1975</v>
      </c>
      <c r="D23" s="310" t="str">
        <f>VLOOKUP(A23,'пр.взв.'!B8:E71,4,FALSE)</f>
        <v>RUS</v>
      </c>
      <c r="E23" s="110"/>
      <c r="F23" s="105"/>
      <c r="G23" s="132" t="s">
        <v>116</v>
      </c>
      <c r="H23" s="105"/>
      <c r="I23" s="105"/>
      <c r="J23" s="113"/>
      <c r="K23" s="107"/>
      <c r="L23" s="102"/>
      <c r="N23" s="286"/>
      <c r="O23" s="330"/>
      <c r="P23" s="331"/>
      <c r="Q23" s="345"/>
      <c r="R23" s="57"/>
    </row>
    <row r="24" spans="1:18" ht="9" customHeight="1">
      <c r="A24" s="305"/>
      <c r="B24" s="307"/>
      <c r="C24" s="309"/>
      <c r="D24" s="311"/>
      <c r="E24" s="351">
        <v>13</v>
      </c>
      <c r="F24" s="111"/>
      <c r="G24" s="109"/>
      <c r="H24" s="105"/>
      <c r="I24" s="105"/>
      <c r="J24" s="113"/>
      <c r="K24" s="107"/>
      <c r="L24" s="102"/>
      <c r="N24" s="285" t="s">
        <v>61</v>
      </c>
      <c r="O24" s="330">
        <v>2</v>
      </c>
      <c r="P24" s="331" t="str">
        <f>VLOOKUP(O24,'пр.взв.'!B8:E71,2,FALSE)</f>
        <v>TIGHINEANU Valiriu</v>
      </c>
      <c r="Q24" s="345" t="str">
        <f>VLOOKUP(O24,'пр.взв.'!B8:E71,4,FALSE)</f>
        <v>MDA</v>
      </c>
      <c r="R24" s="57"/>
    </row>
    <row r="25" spans="1:18" ht="9" customHeight="1" thickBot="1">
      <c r="A25" s="296">
        <v>29</v>
      </c>
      <c r="B25" s="298" t="e">
        <f>VLOOKUP('пр.хода'!A25,'пр.взв.'!B22:E73,2,FALSE)</f>
        <v>#N/A</v>
      </c>
      <c r="C25" s="300" t="e">
        <f>VLOOKUP('пр.хода'!B25,'пр.взв.'!C22:F73,2,FALSE)</f>
        <v>#N/A</v>
      </c>
      <c r="D25" s="302" t="e">
        <f>VLOOKUP(A25,'пр.взв.'!B8:E71,4,FALSE)</f>
        <v>#N/A</v>
      </c>
      <c r="E25" s="352"/>
      <c r="F25" s="107"/>
      <c r="G25" s="105"/>
      <c r="H25" s="105"/>
      <c r="I25" s="105"/>
      <c r="J25" s="113"/>
      <c r="K25" s="107"/>
      <c r="L25" s="102"/>
      <c r="N25" s="286"/>
      <c r="O25" s="330"/>
      <c r="P25" s="331"/>
      <c r="Q25" s="345"/>
      <c r="R25" s="57"/>
    </row>
    <row r="26" spans="1:18" ht="9" customHeight="1" thickBot="1">
      <c r="A26" s="297"/>
      <c r="B26" s="318"/>
      <c r="C26" s="319"/>
      <c r="D26" s="320"/>
      <c r="E26" s="110"/>
      <c r="F26" s="107"/>
      <c r="G26" s="105"/>
      <c r="H26" s="105"/>
      <c r="I26" s="105"/>
      <c r="J26" s="113"/>
      <c r="K26" s="120">
        <v>13</v>
      </c>
      <c r="L26" s="102"/>
      <c r="N26" s="285" t="s">
        <v>118</v>
      </c>
      <c r="O26" s="330">
        <v>3</v>
      </c>
      <c r="P26" s="331" t="str">
        <f>VLOOKUP(O26,'пр.взв.'!B8:E71,2,FALSE)</f>
        <v>BOTEV Velichko</v>
      </c>
      <c r="Q26" s="345" t="str">
        <f>VLOOKUP(O26,'пр.взв.'!B8:E71,4,FALSE)</f>
        <v>BUL</v>
      </c>
      <c r="R26" s="57"/>
    </row>
    <row r="27" spans="1:18" ht="9" customHeight="1" thickBot="1">
      <c r="A27" s="304">
        <v>3</v>
      </c>
      <c r="B27" s="306" t="str">
        <f>VLOOKUP(A27,'пр.взв.'!B8:E71,2,FALSE)</f>
        <v>BOTEV Velichko</v>
      </c>
      <c r="C27" s="308" t="str">
        <f>VLOOKUP(B27,'пр.взв.'!C8:F71,2,FALSE)</f>
        <v>1989</v>
      </c>
      <c r="D27" s="310" t="str">
        <f>VLOOKUP(A27,'пр.взв.'!B8:E71,4,FALSE)</f>
        <v>BUL</v>
      </c>
      <c r="E27" s="110"/>
      <c r="F27" s="107"/>
      <c r="G27" s="105"/>
      <c r="H27" s="105"/>
      <c r="I27" s="105"/>
      <c r="J27" s="113"/>
      <c r="K27" s="132" t="s">
        <v>116</v>
      </c>
      <c r="L27" s="103"/>
      <c r="N27" s="286"/>
      <c r="O27" s="330"/>
      <c r="P27" s="331"/>
      <c r="Q27" s="345"/>
      <c r="R27" s="57"/>
    </row>
    <row r="28" spans="1:18" ht="9" customHeight="1">
      <c r="A28" s="305"/>
      <c r="B28" s="307"/>
      <c r="C28" s="309"/>
      <c r="D28" s="311"/>
      <c r="E28" s="351">
        <v>3</v>
      </c>
      <c r="F28" s="107"/>
      <c r="G28" s="105"/>
      <c r="H28" s="105"/>
      <c r="I28" s="105"/>
      <c r="J28" s="113"/>
      <c r="K28" s="107"/>
      <c r="L28" s="104"/>
      <c r="N28" s="285" t="s">
        <v>118</v>
      </c>
      <c r="O28" s="330">
        <v>16</v>
      </c>
      <c r="P28" s="331" t="str">
        <f>VLOOKUP(O28,'пр.взв.'!B8:E71,2,FALSE)</f>
        <v>KAPZHAPAROV Erdgan</v>
      </c>
      <c r="Q28" s="345" t="str">
        <f>VLOOKUP(O28,'пр.взв.'!B8:E71,4,FALSE)</f>
        <v>KAZ</v>
      </c>
      <c r="R28" s="57"/>
    </row>
    <row r="29" spans="1:18" ht="9" customHeight="1" thickBot="1">
      <c r="A29" s="296">
        <v>19</v>
      </c>
      <c r="B29" s="298" t="e">
        <f>VLOOKUP('пр.хода'!A29,'пр.взв.'!B26:E77,2,FALSE)</f>
        <v>#N/A</v>
      </c>
      <c r="C29" s="300" t="e">
        <f>VLOOKUP('пр.хода'!B29,'пр.взв.'!C26:F77,2,FALSE)</f>
        <v>#N/A</v>
      </c>
      <c r="D29" s="302" t="e">
        <f>VLOOKUP(A29,'пр.взв.'!B8:E71,4,FALSE)</f>
        <v>#N/A</v>
      </c>
      <c r="E29" s="352"/>
      <c r="F29" s="108"/>
      <c r="G29" s="109"/>
      <c r="H29" s="105"/>
      <c r="I29" s="105"/>
      <c r="J29" s="113"/>
      <c r="K29" s="107"/>
      <c r="L29" s="104"/>
      <c r="N29" s="286"/>
      <c r="O29" s="330"/>
      <c r="P29" s="331"/>
      <c r="Q29" s="345"/>
      <c r="R29" s="57"/>
    </row>
    <row r="30" spans="1:18" ht="9" customHeight="1" thickBot="1">
      <c r="A30" s="297"/>
      <c r="B30" s="318"/>
      <c r="C30" s="319"/>
      <c r="D30" s="320"/>
      <c r="E30" s="110"/>
      <c r="F30" s="105"/>
      <c r="G30" s="120">
        <v>3</v>
      </c>
      <c r="H30" s="105"/>
      <c r="I30" s="105"/>
      <c r="J30" s="113"/>
      <c r="K30" s="107"/>
      <c r="L30" s="104"/>
      <c r="N30" s="285" t="s">
        <v>119</v>
      </c>
      <c r="O30" s="330">
        <v>17</v>
      </c>
      <c r="P30" s="331" t="str">
        <f>VLOOKUP(O30,'пр.взв.'!B8:E71,2,FALSE)</f>
        <v>YAGUARE Alberto</v>
      </c>
      <c r="Q30" s="345" t="str">
        <f>VLOOKUP(O30,'пр.взв.'!B8:E71,4,FALSE)</f>
        <v>VEN</v>
      </c>
      <c r="R30" s="57"/>
    </row>
    <row r="31" spans="1:18" ht="9" customHeight="1" thickBot="1">
      <c r="A31" s="304">
        <v>11</v>
      </c>
      <c r="B31" s="306" t="str">
        <f>VLOOKUP('пр.хода'!A31,'пр.взв.'!B28:E79,2,FALSE)</f>
        <v>NIAZMENGLIEV Alan</v>
      </c>
      <c r="C31" s="308" t="str">
        <f>VLOOKUP('пр.хода'!B31,'пр.взв.'!C28:F79,2,FALSE)</f>
        <v>1978</v>
      </c>
      <c r="D31" s="310" t="str">
        <f>VLOOKUP(A31,'пр.взв.'!B8:E71,4,FALSE)</f>
        <v>TKM</v>
      </c>
      <c r="E31" s="110"/>
      <c r="F31" s="105"/>
      <c r="G31" s="132" t="s">
        <v>116</v>
      </c>
      <c r="H31" s="108"/>
      <c r="I31" s="109"/>
      <c r="J31" s="113"/>
      <c r="K31" s="107"/>
      <c r="L31" s="104"/>
      <c r="N31" s="286"/>
      <c r="O31" s="330"/>
      <c r="P31" s="331"/>
      <c r="Q31" s="345"/>
      <c r="R31" s="57"/>
    </row>
    <row r="32" spans="1:18" ht="9" customHeight="1">
      <c r="A32" s="305"/>
      <c r="B32" s="307"/>
      <c r="C32" s="309"/>
      <c r="D32" s="311"/>
      <c r="E32" s="351">
        <v>11</v>
      </c>
      <c r="F32" s="111"/>
      <c r="G32" s="109"/>
      <c r="H32" s="105"/>
      <c r="I32" s="109"/>
      <c r="J32" s="113"/>
      <c r="K32" s="107"/>
      <c r="L32" s="104"/>
      <c r="N32" s="285" t="s">
        <v>119</v>
      </c>
      <c r="O32" s="330">
        <v>11</v>
      </c>
      <c r="P32" s="331" t="str">
        <f>VLOOKUP(O32,'пр.взв.'!B8:E71,2,FALSE)</f>
        <v>NIAZMENGLIEV Alan</v>
      </c>
      <c r="Q32" s="345" t="str">
        <f>VLOOKUP(O32,'пр.взв.'!B8:E71,4,FALSE)</f>
        <v>TKM</v>
      </c>
      <c r="R32" s="57"/>
    </row>
    <row r="33" spans="1:18" ht="9" customHeight="1" thickBot="1">
      <c r="A33" s="296">
        <v>27</v>
      </c>
      <c r="B33" s="298" t="e">
        <f>VLOOKUP('пр.хода'!A33,'пр.взв.'!B30:E81,2,FALSE)</f>
        <v>#N/A</v>
      </c>
      <c r="C33" s="300" t="e">
        <f>VLOOKUP('пр.хода'!B33,'пр.взв.'!C30:F81,2,FALSE)</f>
        <v>#N/A</v>
      </c>
      <c r="D33" s="302" t="e">
        <f>VLOOKUP(A33,'пр.взв.'!B8:E71,4,FALSE)</f>
        <v>#N/A</v>
      </c>
      <c r="E33" s="352"/>
      <c r="F33" s="107"/>
      <c r="G33" s="105"/>
      <c r="H33" s="105"/>
      <c r="I33" s="109"/>
      <c r="J33" s="113"/>
      <c r="K33" s="107"/>
      <c r="L33" s="104"/>
      <c r="N33" s="286"/>
      <c r="O33" s="330"/>
      <c r="P33" s="331"/>
      <c r="Q33" s="345"/>
      <c r="R33" s="57"/>
    </row>
    <row r="34" spans="1:18" ht="9" customHeight="1" thickBot="1">
      <c r="A34" s="297"/>
      <c r="B34" s="318"/>
      <c r="C34" s="319"/>
      <c r="D34" s="320"/>
      <c r="E34" s="110"/>
      <c r="F34" s="107"/>
      <c r="G34" s="105"/>
      <c r="H34" s="105"/>
      <c r="I34" s="133">
        <v>7</v>
      </c>
      <c r="J34" s="114"/>
      <c r="K34" s="107"/>
      <c r="L34" s="104"/>
      <c r="N34" s="285" t="s">
        <v>119</v>
      </c>
      <c r="O34" s="330">
        <v>15</v>
      </c>
      <c r="P34" s="331" t="str">
        <f>VLOOKUP(O34,'пр.взв.'!B8:E71,2,FALSE)</f>
        <v>BARJAKINS Viktors</v>
      </c>
      <c r="Q34" s="345" t="str">
        <f>VLOOKUP(O34,'пр.взв.'!B8:E71,4,FALSE)</f>
        <v>LAT</v>
      </c>
      <c r="R34" s="57"/>
    </row>
    <row r="35" spans="1:19" ht="9" customHeight="1" thickBot="1">
      <c r="A35" s="321">
        <v>7</v>
      </c>
      <c r="B35" s="323" t="str">
        <f>VLOOKUP(A35,'пр.взв.'!B8:E71,2,FALSE)</f>
        <v>FEDOROV Alexandr</v>
      </c>
      <c r="C35" s="325" t="str">
        <f>VLOOKUP(B35,'пр.взв.'!C8:F71,2,FALSE)</f>
        <v>1984</v>
      </c>
      <c r="D35" s="327" t="str">
        <f>VLOOKUP(A35,'пр.взв.'!B8:E71,4,FALSE)</f>
        <v>EST</v>
      </c>
      <c r="E35" s="110"/>
      <c r="F35" s="107"/>
      <c r="G35" s="105"/>
      <c r="H35" s="105"/>
      <c r="I35" s="134" t="s">
        <v>116</v>
      </c>
      <c r="J35" s="105"/>
      <c r="K35" s="107"/>
      <c r="L35" s="104"/>
      <c r="N35" s="286"/>
      <c r="O35" s="330"/>
      <c r="P35" s="331"/>
      <c r="Q35" s="345"/>
      <c r="R35" s="50"/>
      <c r="S35" s="10"/>
    </row>
    <row r="36" spans="1:19" ht="9" customHeight="1">
      <c r="A36" s="322"/>
      <c r="B36" s="324"/>
      <c r="C36" s="326"/>
      <c r="D36" s="328"/>
      <c r="E36" s="361">
        <v>7</v>
      </c>
      <c r="F36" s="107"/>
      <c r="G36" s="105"/>
      <c r="H36" s="105"/>
      <c r="I36" s="109"/>
      <c r="J36" s="105"/>
      <c r="K36" s="107"/>
      <c r="L36" s="104"/>
      <c r="N36" s="285" t="s">
        <v>119</v>
      </c>
      <c r="O36" s="330">
        <v>10</v>
      </c>
      <c r="P36" s="331" t="str">
        <f>VLOOKUP(O36,'пр.взв.'!B8:E71,2,FALSE)</f>
        <v>ZAITOV Kadgmuhan</v>
      </c>
      <c r="Q36" s="345" t="str">
        <f>VLOOKUP(O36,'пр.взв.'!B8:E71,4,FALSE)</f>
        <v>UZB</v>
      </c>
      <c r="R36" s="50"/>
      <c r="S36" s="10"/>
    </row>
    <row r="37" spans="1:19" ht="9" customHeight="1" thickBot="1">
      <c r="A37" s="296">
        <v>23</v>
      </c>
      <c r="B37" s="298" t="e">
        <f>VLOOKUP('пр.хода'!A37,'пр.взв.'!B34:E85,2,FALSE)</f>
        <v>#N/A</v>
      </c>
      <c r="C37" s="300" t="e">
        <f>VLOOKUP('пр.хода'!B37,'пр.взв.'!C34:F85,2,FALSE)</f>
        <v>#N/A</v>
      </c>
      <c r="D37" s="302" t="e">
        <f>VLOOKUP(A37,'пр.взв.'!B8:E71,4,FALSE)</f>
        <v>#N/A</v>
      </c>
      <c r="E37" s="362"/>
      <c r="F37" s="108"/>
      <c r="G37" s="109"/>
      <c r="H37" s="105"/>
      <c r="I37" s="109"/>
      <c r="J37" s="105"/>
      <c r="K37" s="107"/>
      <c r="L37" s="104"/>
      <c r="N37" s="286"/>
      <c r="O37" s="330"/>
      <c r="P37" s="331"/>
      <c r="Q37" s="345"/>
      <c r="R37" s="50"/>
      <c r="S37" s="10"/>
    </row>
    <row r="38" spans="1:19" ht="9" customHeight="1" thickBot="1">
      <c r="A38" s="297"/>
      <c r="B38" s="318"/>
      <c r="C38" s="319"/>
      <c r="D38" s="320"/>
      <c r="E38" s="110"/>
      <c r="F38" s="105"/>
      <c r="G38" s="133">
        <v>7</v>
      </c>
      <c r="H38" s="111"/>
      <c r="I38" s="109"/>
      <c r="J38" s="105"/>
      <c r="K38" s="107"/>
      <c r="L38" s="104"/>
      <c r="N38" s="285" t="s">
        <v>119</v>
      </c>
      <c r="O38" s="330">
        <v>4</v>
      </c>
      <c r="P38" s="331" t="str">
        <f>VLOOKUP(O38,'пр.взв.'!B8:E71,2,FALSE)</f>
        <v>KERIMOV Sadig</v>
      </c>
      <c r="Q38" s="345" t="str">
        <f>VLOOKUP(O38,'пр.взв.'!B8:E71,4,FALSE)</f>
        <v>AZE</v>
      </c>
      <c r="R38" s="50"/>
      <c r="S38" s="10"/>
    </row>
    <row r="39" spans="1:19" ht="9" customHeight="1" thickBot="1">
      <c r="A39" s="304">
        <v>15</v>
      </c>
      <c r="B39" s="306" t="str">
        <f>VLOOKUP('пр.хода'!A39,'пр.взв.'!B36:E87,2,FALSE)</f>
        <v>BARJAKINS Viktors</v>
      </c>
      <c r="C39" s="308" t="str">
        <f>VLOOKUP('пр.хода'!B39,'пр.взв.'!C36:F87,2,FALSE)</f>
        <v>1984</v>
      </c>
      <c r="D39" s="310" t="str">
        <f>VLOOKUP(A39,'пр.взв.'!B8:E71,4,FALSE)</f>
        <v>LAT</v>
      </c>
      <c r="E39" s="110"/>
      <c r="F39" s="105"/>
      <c r="G39" s="134" t="s">
        <v>116</v>
      </c>
      <c r="H39" s="105"/>
      <c r="I39" s="105"/>
      <c r="J39" s="105"/>
      <c r="K39" s="105"/>
      <c r="L39" s="104"/>
      <c r="N39" s="286"/>
      <c r="O39" s="330"/>
      <c r="P39" s="331"/>
      <c r="Q39" s="345"/>
      <c r="R39" s="50"/>
      <c r="S39" s="10"/>
    </row>
    <row r="40" spans="1:18" ht="9" customHeight="1">
      <c r="A40" s="305"/>
      <c r="B40" s="307"/>
      <c r="C40" s="309"/>
      <c r="D40" s="311"/>
      <c r="E40" s="351">
        <v>15</v>
      </c>
      <c r="F40" s="111"/>
      <c r="G40" s="109"/>
      <c r="H40" s="105"/>
      <c r="I40" s="107"/>
      <c r="J40" s="105"/>
      <c r="K40" s="105"/>
      <c r="L40" s="104"/>
      <c r="N40" s="285" t="s">
        <v>119</v>
      </c>
      <c r="O40" s="330">
        <v>8</v>
      </c>
      <c r="P40" s="331" t="str">
        <f>VLOOKUP(O40,'пр.взв.'!B8:E71,2,FALSE)</f>
        <v>SEREDA Yogan</v>
      </c>
      <c r="Q40" s="345" t="str">
        <f>VLOOKUP(O40,'пр.взв.'!B8:E71,4,FALSE)</f>
        <v>GER</v>
      </c>
      <c r="R40" s="57"/>
    </row>
    <row r="41" spans="1:18" ht="9" customHeight="1" thickBot="1">
      <c r="A41" s="296">
        <v>31</v>
      </c>
      <c r="B41" s="298" t="e">
        <f>VLOOKUP('пр.хода'!A41,'пр.взв.'!B38:E89,2,FALSE)</f>
        <v>#N/A</v>
      </c>
      <c r="C41" s="300" t="e">
        <f>VLOOKUP('пр.хода'!B41,'пр.взв.'!C38:F89,2,FALSE)</f>
        <v>#N/A</v>
      </c>
      <c r="D41" s="302" t="e">
        <f>VLOOKUP(A41,'пр.взв.'!B8:E71,4,FALSE)</f>
        <v>#N/A</v>
      </c>
      <c r="E41" s="352"/>
      <c r="F41" s="107"/>
      <c r="G41" s="107"/>
      <c r="H41" s="105"/>
      <c r="I41" s="107"/>
      <c r="J41" s="105"/>
      <c r="K41" s="105"/>
      <c r="L41" s="104"/>
      <c r="N41" s="286"/>
      <c r="O41" s="330"/>
      <c r="P41" s="331"/>
      <c r="Q41" s="345"/>
      <c r="R41" s="57"/>
    </row>
    <row r="42" spans="1:18" ht="9" customHeight="1" thickBot="1">
      <c r="A42" s="297"/>
      <c r="B42" s="299"/>
      <c r="C42" s="301"/>
      <c r="D42" s="303"/>
      <c r="E42" s="110"/>
      <c r="F42" s="107"/>
      <c r="G42" s="107"/>
      <c r="H42" s="105"/>
      <c r="I42" s="107"/>
      <c r="J42" s="105"/>
      <c r="K42" s="105"/>
      <c r="L42" s="104"/>
      <c r="N42" s="285" t="s">
        <v>22</v>
      </c>
      <c r="O42" s="330">
        <v>1</v>
      </c>
      <c r="P42" s="331" t="str">
        <f>VLOOKUP(O42,'пр.взв.'!B8:E71,2,FALSE)</f>
        <v>DUCANOVICH David</v>
      </c>
      <c r="Q42" s="345" t="str">
        <f>VLOOKUP(O42,'пр.взв.'!B8:E71,4,FALSE)</f>
        <v>FRA</v>
      </c>
      <c r="R42" s="57"/>
    </row>
    <row r="43" spans="1:18" ht="9" customHeight="1" thickBot="1">
      <c r="A43" s="315" t="s">
        <v>60</v>
      </c>
      <c r="B43" s="52"/>
      <c r="C43" s="55"/>
      <c r="D43" s="55"/>
      <c r="E43" s="65"/>
      <c r="F43" s="63"/>
      <c r="G43" s="63"/>
      <c r="H43" s="63"/>
      <c r="I43" s="107"/>
      <c r="J43" s="105"/>
      <c r="K43" s="105"/>
      <c r="L43" s="120">
        <v>13</v>
      </c>
      <c r="M43" s="50"/>
      <c r="N43" s="287"/>
      <c r="O43" s="354"/>
      <c r="P43" s="357"/>
      <c r="Q43" s="358"/>
      <c r="R43" s="57"/>
    </row>
    <row r="44" spans="1:18" ht="9" customHeight="1" thickBot="1">
      <c r="A44" s="332"/>
      <c r="B44" s="52"/>
      <c r="C44" s="55"/>
      <c r="D44" s="55"/>
      <c r="E44" s="65"/>
      <c r="F44" s="63"/>
      <c r="G44" s="63"/>
      <c r="H44" s="63"/>
      <c r="I44" s="107"/>
      <c r="J44" s="105"/>
      <c r="K44" s="105"/>
      <c r="L44" s="132" t="s">
        <v>116</v>
      </c>
      <c r="M44" s="68"/>
      <c r="N44" s="355"/>
      <c r="O44" s="356"/>
      <c r="P44" s="353"/>
      <c r="Q44" s="359"/>
      <c r="R44" s="50"/>
    </row>
    <row r="45" spans="1:18" ht="9" customHeight="1" thickBot="1">
      <c r="A45" s="304">
        <v>2</v>
      </c>
      <c r="B45" s="306" t="str">
        <f>VLOOKUP(A45,'пр.взв.'!B8:F71,2,FALSE)</f>
        <v>TIGHINEANU Valiriu</v>
      </c>
      <c r="C45" s="308" t="str">
        <f>VLOOKUP(B45,'пр.взв.'!C6:G67,2,FALSE)</f>
        <v>1988</v>
      </c>
      <c r="D45" s="310" t="str">
        <f>VLOOKUP(A45,'пр.взв.'!B8:E71,4,FALSE)</f>
        <v>MDA</v>
      </c>
      <c r="E45" s="107"/>
      <c r="F45" s="107"/>
      <c r="G45" s="107"/>
      <c r="H45" s="107"/>
      <c r="I45" s="115"/>
      <c r="J45" s="105"/>
      <c r="K45" s="105"/>
      <c r="L45" s="104"/>
      <c r="N45" s="355"/>
      <c r="O45" s="356"/>
      <c r="P45" s="353"/>
      <c r="Q45" s="359"/>
      <c r="R45" s="50"/>
    </row>
    <row r="46" spans="1:18" ht="9" customHeight="1">
      <c r="A46" s="305"/>
      <c r="B46" s="307"/>
      <c r="C46" s="309"/>
      <c r="D46" s="311"/>
      <c r="E46" s="351">
        <v>2</v>
      </c>
      <c r="F46" s="107"/>
      <c r="G46" s="105"/>
      <c r="H46" s="105"/>
      <c r="I46" s="116"/>
      <c r="J46" s="105"/>
      <c r="K46" s="105"/>
      <c r="L46" s="104"/>
      <c r="N46" s="135"/>
      <c r="O46" s="136"/>
      <c r="P46" s="137"/>
      <c r="Q46" s="137"/>
      <c r="R46" s="50"/>
    </row>
    <row r="47" spans="1:18" ht="9" customHeight="1" thickBot="1">
      <c r="A47" s="296">
        <v>18</v>
      </c>
      <c r="B47" s="298" t="e">
        <f>VLOOKUP(A47,'пр.взв.'!B10:F71,2,FALSE)</f>
        <v>#N/A</v>
      </c>
      <c r="C47" s="300" t="e">
        <f>VLOOKUP(B47,'пр.взв.'!C6:G69,2,FALSE)</f>
        <v>#N/A</v>
      </c>
      <c r="D47" s="302" t="e">
        <f>VLOOKUP(A47,'пр.взв.'!B8:E71,4,FALSE)</f>
        <v>#N/A</v>
      </c>
      <c r="E47" s="352"/>
      <c r="F47" s="108"/>
      <c r="G47" s="109"/>
      <c r="H47" s="107"/>
      <c r="I47" s="105"/>
      <c r="J47" s="105"/>
      <c r="K47" s="115"/>
      <c r="L47" s="104"/>
      <c r="N47" s="135"/>
      <c r="O47" s="136"/>
      <c r="P47" s="137"/>
      <c r="Q47" s="137"/>
      <c r="R47" s="50"/>
    </row>
    <row r="48" spans="1:18" ht="9" customHeight="1" thickBot="1">
      <c r="A48" s="297"/>
      <c r="B48" s="318"/>
      <c r="C48" s="319"/>
      <c r="D48" s="320"/>
      <c r="E48" s="110"/>
      <c r="F48" s="105"/>
      <c r="G48" s="120">
        <v>2</v>
      </c>
      <c r="H48" s="105"/>
      <c r="I48" s="105"/>
      <c r="J48" s="105"/>
      <c r="K48" s="116"/>
      <c r="L48" s="104"/>
      <c r="N48" s="135"/>
      <c r="O48" s="136"/>
      <c r="P48" s="137"/>
      <c r="Q48" s="137"/>
      <c r="R48" s="50"/>
    </row>
    <row r="49" spans="1:18" ht="9" customHeight="1" thickBot="1">
      <c r="A49" s="304">
        <v>10</v>
      </c>
      <c r="B49" s="306" t="str">
        <f>VLOOKUP(A49,'пр.взв.'!B12:F71,2,FALSE)</f>
        <v>ZAITOV Kadgmuhan</v>
      </c>
      <c r="C49" s="308" t="str">
        <f>VLOOKUP(B49,'пр.взв.'!C8:G71,2,FALSE)</f>
        <v>1988</v>
      </c>
      <c r="D49" s="310" t="str">
        <f>VLOOKUP(A49,'пр.взв.'!B8:E71,4,FALSE)</f>
        <v>UZB</v>
      </c>
      <c r="E49" s="110"/>
      <c r="F49" s="105"/>
      <c r="G49" s="132" t="s">
        <v>116</v>
      </c>
      <c r="H49" s="108"/>
      <c r="I49" s="109"/>
      <c r="J49" s="107"/>
      <c r="K49" s="107"/>
      <c r="L49" s="104"/>
      <c r="N49" s="135"/>
      <c r="O49" s="136"/>
      <c r="P49" s="137"/>
      <c r="Q49" s="137"/>
      <c r="R49" s="50"/>
    </row>
    <row r="50" spans="1:18" ht="9" customHeight="1">
      <c r="A50" s="305"/>
      <c r="B50" s="307"/>
      <c r="C50" s="309"/>
      <c r="D50" s="311"/>
      <c r="E50" s="351">
        <v>10</v>
      </c>
      <c r="F50" s="111"/>
      <c r="G50" s="109"/>
      <c r="H50" s="105"/>
      <c r="I50" s="109"/>
      <c r="J50" s="107"/>
      <c r="K50" s="107"/>
      <c r="L50" s="104"/>
      <c r="N50" s="135"/>
      <c r="O50" s="136"/>
      <c r="P50" s="137"/>
      <c r="Q50" s="137"/>
      <c r="R50" s="50"/>
    </row>
    <row r="51" spans="1:18" ht="9" customHeight="1" thickBot="1">
      <c r="A51" s="296">
        <v>26</v>
      </c>
      <c r="B51" s="298" t="e">
        <f>VLOOKUP(A51,'пр.взв.'!B14:F71,2,FALSE)</f>
        <v>#N/A</v>
      </c>
      <c r="C51" s="300" t="e">
        <f>VLOOKUP(B51,'пр.взв.'!C10:G71,2,FALSE)</f>
        <v>#N/A</v>
      </c>
      <c r="D51" s="302" t="e">
        <f>VLOOKUP(A51,'пр.взв.'!B8:E71,4,FALSE)</f>
        <v>#N/A</v>
      </c>
      <c r="E51" s="352"/>
      <c r="F51" s="107"/>
      <c r="G51" s="105"/>
      <c r="H51" s="105"/>
      <c r="I51" s="109"/>
      <c r="J51" s="107"/>
      <c r="K51" s="107"/>
      <c r="L51" s="104"/>
      <c r="N51" s="135"/>
      <c r="O51" s="136"/>
      <c r="P51" s="137"/>
      <c r="Q51" s="137"/>
      <c r="R51" s="50"/>
    </row>
    <row r="52" spans="1:18" ht="9" customHeight="1" thickBot="1">
      <c r="A52" s="297"/>
      <c r="B52" s="318"/>
      <c r="C52" s="319"/>
      <c r="D52" s="320"/>
      <c r="E52" s="110"/>
      <c r="F52" s="107"/>
      <c r="G52" s="105"/>
      <c r="H52" s="105"/>
      <c r="I52" s="120">
        <v>6</v>
      </c>
      <c r="J52" s="107"/>
      <c r="K52" s="107"/>
      <c r="L52" s="104"/>
      <c r="N52" s="135"/>
      <c r="O52" s="136"/>
      <c r="P52" s="137"/>
      <c r="Q52" s="137"/>
      <c r="R52" s="50"/>
    </row>
    <row r="53" spans="1:18" ht="9" customHeight="1" thickBot="1">
      <c r="A53" s="304">
        <v>6</v>
      </c>
      <c r="B53" s="306" t="str">
        <f>VLOOKUP(A53,'пр.взв.'!B16:F71,2,FALSE)</f>
        <v>TOMASHEVICH Victor</v>
      </c>
      <c r="C53" s="308" t="str">
        <f>VLOOKUP(B53,'пр.взв.'!C12:G71,2,FALSE)</f>
        <v>1986</v>
      </c>
      <c r="D53" s="310" t="str">
        <f>VLOOKUP(A53,'пр.взв.'!B8:E71,4,FALSE)</f>
        <v>LTU</v>
      </c>
      <c r="E53" s="110"/>
      <c r="F53" s="107"/>
      <c r="G53" s="105"/>
      <c r="H53" s="105"/>
      <c r="I53" s="132" t="s">
        <v>116</v>
      </c>
      <c r="J53" s="112"/>
      <c r="K53" s="107"/>
      <c r="L53" s="104"/>
      <c r="N53" s="135"/>
      <c r="O53" s="136"/>
      <c r="P53" s="137"/>
      <c r="Q53" s="137"/>
      <c r="R53" s="50"/>
    </row>
    <row r="54" spans="1:18" ht="9" customHeight="1">
      <c r="A54" s="305"/>
      <c r="B54" s="307"/>
      <c r="C54" s="309"/>
      <c r="D54" s="311"/>
      <c r="E54" s="351">
        <v>6</v>
      </c>
      <c r="F54" s="107"/>
      <c r="G54" s="105"/>
      <c r="H54" s="105"/>
      <c r="I54" s="109"/>
      <c r="J54" s="113"/>
      <c r="K54" s="107"/>
      <c r="L54" s="104"/>
      <c r="N54" s="135"/>
      <c r="O54" s="136"/>
      <c r="P54" s="137"/>
      <c r="Q54" s="137"/>
      <c r="R54" s="50"/>
    </row>
    <row r="55" spans="1:18" ht="9" customHeight="1" thickBot="1">
      <c r="A55" s="296">
        <v>22</v>
      </c>
      <c r="B55" s="298" t="e">
        <f>VLOOKUP(A55,'пр.взв.'!B18:F71,2,FALSE)</f>
        <v>#N/A</v>
      </c>
      <c r="C55" s="300" t="e">
        <f>VLOOKUP(B55,'пр.взв.'!C14:G71,2,FALSE)</f>
        <v>#N/A</v>
      </c>
      <c r="D55" s="302" t="e">
        <f>VLOOKUP(A55,'пр.взв.'!B8:E71,4,FALSE)</f>
        <v>#N/A</v>
      </c>
      <c r="E55" s="352"/>
      <c r="F55" s="108"/>
      <c r="G55" s="109"/>
      <c r="H55" s="105"/>
      <c r="I55" s="109"/>
      <c r="J55" s="113"/>
      <c r="K55" s="107"/>
      <c r="L55" s="104"/>
      <c r="N55" s="135"/>
      <c r="O55" s="136"/>
      <c r="P55" s="137"/>
      <c r="Q55" s="137"/>
      <c r="R55" s="50"/>
    </row>
    <row r="56" spans="1:18" ht="9" customHeight="1" thickBot="1">
      <c r="A56" s="297"/>
      <c r="B56" s="318"/>
      <c r="C56" s="319"/>
      <c r="D56" s="320"/>
      <c r="E56" s="110"/>
      <c r="F56" s="105"/>
      <c r="G56" s="120">
        <v>6</v>
      </c>
      <c r="H56" s="111"/>
      <c r="I56" s="109"/>
      <c r="J56" s="113"/>
      <c r="K56" s="107"/>
      <c r="L56" s="104"/>
      <c r="N56" s="135"/>
      <c r="O56" s="136"/>
      <c r="P56" s="137"/>
      <c r="Q56" s="137"/>
      <c r="R56" s="50"/>
    </row>
    <row r="57" spans="1:18" ht="9" customHeight="1" thickBot="1">
      <c r="A57" s="304">
        <v>14</v>
      </c>
      <c r="B57" s="306" t="str">
        <f>VLOOKUP(A57,'пр.взв.'!B20:F71,2,FALSE)</f>
        <v>MARTINENKO Oleg</v>
      </c>
      <c r="C57" s="308" t="str">
        <f>VLOOKUP(B57,'пр.взв.'!C16:G71,2,FALSE)</f>
        <v>1976</v>
      </c>
      <c r="D57" s="310" t="str">
        <f>VLOOKUP(A57,'пр.взв.'!B8:E71,4,FALSE)</f>
        <v>UKR</v>
      </c>
      <c r="E57" s="110"/>
      <c r="F57" s="105"/>
      <c r="G57" s="132" t="s">
        <v>116</v>
      </c>
      <c r="H57" s="105"/>
      <c r="I57" s="105"/>
      <c r="J57" s="113"/>
      <c r="K57" s="107"/>
      <c r="L57" s="104"/>
      <c r="N57" s="135"/>
      <c r="O57" s="136"/>
      <c r="P57" s="137"/>
      <c r="Q57" s="137"/>
      <c r="R57" s="50"/>
    </row>
    <row r="58" spans="1:18" ht="9" customHeight="1">
      <c r="A58" s="305"/>
      <c r="B58" s="307"/>
      <c r="C58" s="309"/>
      <c r="D58" s="311"/>
      <c r="E58" s="351">
        <v>14</v>
      </c>
      <c r="F58" s="111"/>
      <c r="G58" s="109"/>
      <c r="H58" s="105"/>
      <c r="I58" s="105"/>
      <c r="J58" s="113"/>
      <c r="K58" s="107"/>
      <c r="L58" s="104"/>
      <c r="N58" s="135"/>
      <c r="O58" s="136"/>
      <c r="P58" s="137"/>
      <c r="Q58" s="137"/>
      <c r="R58" s="50"/>
    </row>
    <row r="59" spans="1:18" ht="9" customHeight="1" thickBot="1">
      <c r="A59" s="296">
        <v>30</v>
      </c>
      <c r="B59" s="298" t="e">
        <f>VLOOKUP(A59,'пр.взв.'!B22:F73,2,FALSE)</f>
        <v>#N/A</v>
      </c>
      <c r="C59" s="300" t="e">
        <f>VLOOKUP(B59,'пр.взв.'!C18:G71,2,FALSE)</f>
        <v>#N/A</v>
      </c>
      <c r="D59" s="302" t="e">
        <f>VLOOKUP(C59,'пр.взв.'!D18:H71,2,FALSE)</f>
        <v>#N/A</v>
      </c>
      <c r="E59" s="352"/>
      <c r="F59" s="107"/>
      <c r="G59" s="105"/>
      <c r="H59" s="105"/>
      <c r="I59" s="105"/>
      <c r="J59" s="113"/>
      <c r="K59" s="107"/>
      <c r="L59" s="104"/>
      <c r="N59" s="135"/>
      <c r="O59" s="136"/>
      <c r="P59" s="137"/>
      <c r="Q59" s="137"/>
      <c r="R59" s="50"/>
    </row>
    <row r="60" spans="1:18" ht="9" customHeight="1" thickBot="1">
      <c r="A60" s="297"/>
      <c r="B60" s="318"/>
      <c r="C60" s="319"/>
      <c r="D60" s="320"/>
      <c r="E60" s="110"/>
      <c r="F60" s="107"/>
      <c r="G60" s="105"/>
      <c r="H60" s="105"/>
      <c r="I60" s="105"/>
      <c r="J60" s="113"/>
      <c r="K60" s="120">
        <v>6</v>
      </c>
      <c r="L60" s="106"/>
      <c r="N60" s="135"/>
      <c r="O60" s="136"/>
      <c r="P60" s="137"/>
      <c r="Q60" s="137"/>
      <c r="R60" s="50"/>
    </row>
    <row r="61" spans="1:18" ht="9" customHeight="1" thickBot="1">
      <c r="A61" s="304">
        <v>4</v>
      </c>
      <c r="B61" s="306" t="str">
        <f>VLOOKUP(A61,'пр.взв.'!B8:E71,2,FALSE)</f>
        <v>KERIMOV Sadig</v>
      </c>
      <c r="C61" s="308" t="str">
        <f>VLOOKUP(B61,'пр.взв.'!C8:F71,2,FALSE)</f>
        <v>1984</v>
      </c>
      <c r="D61" s="310" t="str">
        <f>VLOOKUP(A61,'пр.взв.'!B8:E71,4,FALSE)</f>
        <v>AZE</v>
      </c>
      <c r="E61" s="110"/>
      <c r="F61" s="107"/>
      <c r="G61" s="105"/>
      <c r="H61" s="105"/>
      <c r="I61" s="105"/>
      <c r="J61" s="113"/>
      <c r="K61" s="132" t="s">
        <v>116</v>
      </c>
      <c r="L61" s="102"/>
      <c r="N61" s="135"/>
      <c r="O61" s="136"/>
      <c r="P61" s="137"/>
      <c r="Q61" s="137"/>
      <c r="R61" s="50"/>
    </row>
    <row r="62" spans="1:18" ht="9" customHeight="1">
      <c r="A62" s="305"/>
      <c r="B62" s="307"/>
      <c r="C62" s="309"/>
      <c r="D62" s="311"/>
      <c r="E62" s="351">
        <v>4</v>
      </c>
      <c r="F62" s="107"/>
      <c r="G62" s="105"/>
      <c r="H62" s="105"/>
      <c r="I62" s="105"/>
      <c r="J62" s="113"/>
      <c r="K62" s="107"/>
      <c r="L62" s="102"/>
      <c r="N62" s="135"/>
      <c r="O62" s="136"/>
      <c r="P62" s="137"/>
      <c r="Q62" s="137"/>
      <c r="R62" s="50"/>
    </row>
    <row r="63" spans="1:18" ht="9" customHeight="1" thickBot="1">
      <c r="A63" s="296">
        <v>20</v>
      </c>
      <c r="B63" s="298" t="e">
        <f>VLOOKUP(A63,'пр.взв.'!B26:F77,2,FALSE)</f>
        <v>#N/A</v>
      </c>
      <c r="C63" s="300" t="e">
        <f>VLOOKUP(B63,'пр.взв.'!C22:G73,2,FALSE)</f>
        <v>#N/A</v>
      </c>
      <c r="D63" s="302" t="e">
        <f>VLOOKUP(A63,'пр.взв.'!B8:E71,4,FALSE)</f>
        <v>#N/A</v>
      </c>
      <c r="E63" s="352"/>
      <c r="F63" s="108"/>
      <c r="G63" s="109"/>
      <c r="H63" s="105"/>
      <c r="I63" s="105"/>
      <c r="J63" s="113"/>
      <c r="K63" s="107"/>
      <c r="L63" s="102"/>
      <c r="N63" s="135"/>
      <c r="O63" s="136"/>
      <c r="P63" s="137"/>
      <c r="Q63" s="137"/>
      <c r="R63" s="50"/>
    </row>
    <row r="64" spans="1:18" ht="9" customHeight="1" thickBot="1">
      <c r="A64" s="297"/>
      <c r="B64" s="318"/>
      <c r="C64" s="319"/>
      <c r="D64" s="320"/>
      <c r="E64" s="110"/>
      <c r="F64" s="105"/>
      <c r="G64" s="133">
        <v>12</v>
      </c>
      <c r="H64" s="105"/>
      <c r="I64" s="105"/>
      <c r="J64" s="66"/>
      <c r="K64" s="63"/>
      <c r="N64" s="135"/>
      <c r="O64" s="136"/>
      <c r="P64" s="137"/>
      <c r="Q64" s="137"/>
      <c r="R64" s="50"/>
    </row>
    <row r="65" spans="1:18" ht="9" customHeight="1" thickBot="1">
      <c r="A65" s="321">
        <v>12</v>
      </c>
      <c r="B65" s="323" t="str">
        <f>VLOOKUP(A65,'пр.взв.'!B28:F79,2,FALSE)</f>
        <v>ARAPBAJ UULU Tougol</v>
      </c>
      <c r="C65" s="325" t="str">
        <f>VLOOKUP(B65,'пр.взв.'!C24:G75,2,FALSE)</f>
        <v>1982</v>
      </c>
      <c r="D65" s="327" t="str">
        <f>VLOOKUP(A65,'пр.взв.'!B8:E71,4,FALSE)</f>
        <v>KGZ</v>
      </c>
      <c r="E65" s="110"/>
      <c r="F65" s="105"/>
      <c r="G65" s="134" t="s">
        <v>116</v>
      </c>
      <c r="H65" s="108"/>
      <c r="I65" s="109"/>
      <c r="J65" s="66"/>
      <c r="K65" s="63"/>
      <c r="L65" s="35"/>
      <c r="M65" s="35"/>
      <c r="N65" s="135"/>
      <c r="O65" s="136"/>
      <c r="P65" s="137"/>
      <c r="Q65" s="137"/>
      <c r="R65" s="50"/>
    </row>
    <row r="66" spans="1:18" ht="9" customHeight="1">
      <c r="A66" s="322"/>
      <c r="B66" s="324"/>
      <c r="C66" s="326"/>
      <c r="D66" s="328"/>
      <c r="E66" s="361">
        <v>12</v>
      </c>
      <c r="F66" s="111"/>
      <c r="G66" s="109"/>
      <c r="H66" s="105"/>
      <c r="I66" s="109"/>
      <c r="J66" s="66"/>
      <c r="K66" s="63"/>
      <c r="L66" s="35"/>
      <c r="M66" s="35"/>
      <c r="N66" s="135"/>
      <c r="O66" s="136"/>
      <c r="P66" s="137"/>
      <c r="Q66" s="137"/>
      <c r="R66" s="50"/>
    </row>
    <row r="67" spans="1:18" ht="9" customHeight="1" thickBot="1">
      <c r="A67" s="296">
        <v>28</v>
      </c>
      <c r="B67" s="298" t="e">
        <f>VLOOKUP(A67,'пр.взв.'!B30:F81,2,FALSE)</f>
        <v>#N/A</v>
      </c>
      <c r="C67" s="300" t="e">
        <f>VLOOKUP(B67,'пр.взв.'!C26:G77,2,FALSE)</f>
        <v>#N/A</v>
      </c>
      <c r="D67" s="302" t="e">
        <f>VLOOKUP(A67,'пр.взв.'!B8:E71,4,FALSE)</f>
        <v>#N/A</v>
      </c>
      <c r="E67" s="362"/>
      <c r="F67" s="107"/>
      <c r="G67" s="105"/>
      <c r="H67" s="105"/>
      <c r="I67" s="109"/>
      <c r="J67" s="66"/>
      <c r="K67" s="63"/>
      <c r="L67" s="35"/>
      <c r="M67" s="35"/>
      <c r="N67" s="135"/>
      <c r="O67" s="136"/>
      <c r="P67" s="137"/>
      <c r="Q67" s="137"/>
      <c r="R67" s="50"/>
    </row>
    <row r="68" spans="1:18" ht="9" customHeight="1" thickBot="1">
      <c r="A68" s="297"/>
      <c r="B68" s="318"/>
      <c r="C68" s="319"/>
      <c r="D68" s="320"/>
      <c r="E68" s="110"/>
      <c r="F68" s="107"/>
      <c r="G68" s="105"/>
      <c r="H68" s="105"/>
      <c r="I68" s="133">
        <v>12</v>
      </c>
      <c r="J68" s="67"/>
      <c r="K68" s="63"/>
      <c r="L68" s="35"/>
      <c r="M68" s="35"/>
      <c r="N68" s="135"/>
      <c r="O68" s="136"/>
      <c r="P68" s="137"/>
      <c r="Q68" s="137"/>
      <c r="R68" s="50"/>
    </row>
    <row r="69" spans="1:18" ht="9" customHeight="1" thickBot="1">
      <c r="A69" s="304">
        <v>8</v>
      </c>
      <c r="B69" s="306" t="str">
        <f>VLOOKUP(A69,'пр.взв.'!B8:E71,2,FALSE)</f>
        <v>SEREDA Yogan</v>
      </c>
      <c r="C69" s="308" t="str">
        <f>VLOOKUP(B69,'пр.взв.'!C8:F71,2,FALSE)</f>
        <v>1985</v>
      </c>
      <c r="D69" s="310" t="str">
        <f>VLOOKUP(A69,'пр.взв.'!B8:E71,4,FALSE)</f>
        <v>GER</v>
      </c>
      <c r="E69" s="110"/>
      <c r="F69" s="107"/>
      <c r="G69" s="105"/>
      <c r="H69" s="105"/>
      <c r="I69" s="134" t="s">
        <v>116</v>
      </c>
      <c r="J69" s="64"/>
      <c r="K69" s="63"/>
      <c r="L69" s="35"/>
      <c r="M69" s="35"/>
      <c r="N69" s="135"/>
      <c r="O69" s="136"/>
      <c r="P69" s="137"/>
      <c r="Q69" s="137"/>
      <c r="R69" s="50"/>
    </row>
    <row r="70" spans="1:18" ht="9" customHeight="1">
      <c r="A70" s="305"/>
      <c r="B70" s="307"/>
      <c r="C70" s="309"/>
      <c r="D70" s="311"/>
      <c r="E70" s="351">
        <v>8</v>
      </c>
      <c r="F70" s="107"/>
      <c r="G70" s="105"/>
      <c r="H70" s="105"/>
      <c r="I70" s="109"/>
      <c r="J70" s="64"/>
      <c r="K70" s="63"/>
      <c r="L70" s="35"/>
      <c r="M70" s="35"/>
      <c r="N70" s="135"/>
      <c r="O70" s="136"/>
      <c r="P70" s="137"/>
      <c r="Q70" s="137"/>
      <c r="R70" s="50"/>
    </row>
    <row r="71" spans="1:18" ht="9" customHeight="1" thickBot="1">
      <c r="A71" s="296">
        <v>24</v>
      </c>
      <c r="B71" s="298" t="e">
        <f>VLOOKUP(A71,'пр.взв.'!B34:F85,2,FALSE)</f>
        <v>#N/A</v>
      </c>
      <c r="C71" s="300" t="e">
        <f>VLOOKUP(B71,'пр.взв.'!C30:G81,2,FALSE)</f>
        <v>#N/A</v>
      </c>
      <c r="D71" s="302" t="e">
        <f>VLOOKUP(A71,'пр.взв.'!B8:E71,4,FALSE)</f>
        <v>#N/A</v>
      </c>
      <c r="E71" s="352"/>
      <c r="F71" s="108"/>
      <c r="G71" s="109"/>
      <c r="H71" s="105"/>
      <c r="I71" s="109"/>
      <c r="J71" s="64"/>
      <c r="K71" s="371" t="s">
        <v>34</v>
      </c>
      <c r="L71" s="35"/>
      <c r="M71" s="35"/>
      <c r="N71" s="135"/>
      <c r="O71" s="136"/>
      <c r="P71" s="137"/>
      <c r="Q71" s="137"/>
      <c r="R71" s="50"/>
    </row>
    <row r="72" spans="1:18" ht="9" customHeight="1" thickBot="1">
      <c r="A72" s="297"/>
      <c r="B72" s="318"/>
      <c r="C72" s="319"/>
      <c r="D72" s="320"/>
      <c r="E72" s="110"/>
      <c r="F72" s="105"/>
      <c r="G72" s="120">
        <v>16</v>
      </c>
      <c r="H72" s="111"/>
      <c r="I72" s="109"/>
      <c r="J72" s="64"/>
      <c r="K72" s="371"/>
      <c r="L72" s="35"/>
      <c r="M72" s="35"/>
      <c r="N72" s="135"/>
      <c r="O72" s="136"/>
      <c r="P72" s="137"/>
      <c r="Q72" s="137"/>
      <c r="R72" s="50"/>
    </row>
    <row r="73" spans="1:18" ht="9" customHeight="1" thickBot="1">
      <c r="A73" s="304">
        <v>16</v>
      </c>
      <c r="B73" s="306" t="str">
        <f>VLOOKUP(A73,'пр.взв.'!B36:F87,2,FALSE)</f>
        <v>KAPZHAPAROV Erdgan</v>
      </c>
      <c r="C73" s="308" t="str">
        <f>VLOOKUP(B73,'пр.взв.'!C32:G83,2,FALSE)</f>
        <v>1985</v>
      </c>
      <c r="D73" s="310" t="str">
        <f>VLOOKUP(A73,'пр.взв.'!B8:E71,4,FALSE)</f>
        <v>KAZ</v>
      </c>
      <c r="E73" s="110"/>
      <c r="F73" s="105"/>
      <c r="G73" s="132" t="s">
        <v>116</v>
      </c>
      <c r="H73" s="105"/>
      <c r="I73" s="105"/>
      <c r="J73" s="64"/>
      <c r="K73" s="64"/>
      <c r="L73" s="35"/>
      <c r="M73" s="35"/>
      <c r="N73" s="135"/>
      <c r="O73" s="136"/>
      <c r="P73" s="137"/>
      <c r="Q73" s="137"/>
      <c r="R73" s="50"/>
    </row>
    <row r="74" spans="1:18" ht="9" customHeight="1">
      <c r="A74" s="305"/>
      <c r="B74" s="307"/>
      <c r="C74" s="309"/>
      <c r="D74" s="311"/>
      <c r="E74" s="351">
        <v>16</v>
      </c>
      <c r="F74" s="117"/>
      <c r="G74" s="102"/>
      <c r="H74" s="367"/>
      <c r="I74" s="77"/>
      <c r="L74" s="10"/>
      <c r="M74" s="10"/>
      <c r="O74" s="57"/>
      <c r="P74" s="57"/>
      <c r="Q74" s="57"/>
      <c r="R74" s="57"/>
    </row>
    <row r="75" spans="1:18" ht="9" customHeight="1" thickBot="1">
      <c r="A75" s="296">
        <v>32</v>
      </c>
      <c r="B75" s="298" t="e">
        <f>VLOOKUP(A75,'пр.взв.'!B38:F89,2,FALSE)</f>
        <v>#N/A</v>
      </c>
      <c r="C75" s="300" t="e">
        <f>VLOOKUP(B75,'пр.взв.'!C34:G85,2,FALSE)</f>
        <v>#N/A</v>
      </c>
      <c r="D75" s="302" t="e">
        <f>VLOOKUP(A75,'пр.взв.'!B8:E71,4,FALSE)</f>
        <v>#N/A</v>
      </c>
      <c r="E75" s="352"/>
      <c r="F75" s="107"/>
      <c r="G75" s="102"/>
      <c r="H75" s="368"/>
      <c r="I75" s="77"/>
      <c r="J75" s="102"/>
      <c r="K75" s="102"/>
      <c r="L75" s="372" t="s">
        <v>42</v>
      </c>
      <c r="M75" s="372"/>
      <c r="N75" s="372"/>
      <c r="O75" s="372"/>
      <c r="P75" s="372"/>
      <c r="Q75" s="372"/>
      <c r="R75" s="57"/>
    </row>
    <row r="76" spans="1:18" ht="9" customHeight="1" thickBot="1">
      <c r="A76" s="297"/>
      <c r="B76" s="299"/>
      <c r="C76" s="301"/>
      <c r="D76" s="303"/>
      <c r="E76" s="107"/>
      <c r="F76" s="107"/>
      <c r="G76" s="102"/>
      <c r="H76" s="77"/>
      <c r="I76" s="77"/>
      <c r="J76" s="363">
        <v>14</v>
      </c>
      <c r="K76" s="102"/>
      <c r="L76" s="372"/>
      <c r="M76" s="372"/>
      <c r="N76" s="372"/>
      <c r="O76" s="372"/>
      <c r="P76" s="372"/>
      <c r="Q76" s="372"/>
      <c r="R76" s="57"/>
    </row>
    <row r="77" spans="1:18" ht="9" customHeight="1" thickBot="1">
      <c r="A77" s="53"/>
      <c r="B77" s="53"/>
      <c r="C77" s="53"/>
      <c r="D77" s="52"/>
      <c r="F77" s="315"/>
      <c r="H77" s="10"/>
      <c r="I77" s="10"/>
      <c r="J77" s="364"/>
      <c r="K77" s="100"/>
      <c r="L77" s="101"/>
      <c r="M77" s="77"/>
      <c r="N77" s="77"/>
      <c r="O77" s="118"/>
      <c r="P77" s="118"/>
      <c r="Q77" s="118"/>
      <c r="R77" s="57"/>
    </row>
    <row r="78" spans="1:18" ht="9" customHeight="1">
      <c r="A78" s="312" t="str">
        <f>HYPERLINK('[1]реквизиты'!$A$11)</f>
        <v>Chiaf referee</v>
      </c>
      <c r="B78" s="313"/>
      <c r="C78" s="314" t="str">
        <f>HYPERLINK('[1]реквизиты'!$G$11)</f>
        <v>E. Selivanov</v>
      </c>
      <c r="D78" s="316"/>
      <c r="E78" s="316"/>
      <c r="F78" s="315"/>
      <c r="H78" s="365"/>
      <c r="I78" s="10"/>
      <c r="J78" s="102"/>
      <c r="K78" s="77"/>
      <c r="L78" s="120">
        <v>14</v>
      </c>
      <c r="M78" s="77"/>
      <c r="N78" s="77"/>
      <c r="O78" s="118"/>
      <c r="P78" s="118"/>
      <c r="Q78" s="118"/>
      <c r="R78" s="57"/>
    </row>
    <row r="79" spans="1:18" ht="9" customHeight="1" thickBot="1">
      <c r="A79" s="313"/>
      <c r="B79" s="313"/>
      <c r="C79" s="316"/>
      <c r="D79" s="316"/>
      <c r="E79" s="316"/>
      <c r="F79" s="317" t="str">
        <f>HYPERLINK('[1]реквизиты'!$G$12)</f>
        <v>/RUS/</v>
      </c>
      <c r="G79" s="317"/>
      <c r="H79" s="366"/>
      <c r="I79" s="10"/>
      <c r="J79" s="102"/>
      <c r="K79" s="77"/>
      <c r="L79" s="132" t="s">
        <v>116</v>
      </c>
      <c r="M79" s="103"/>
      <c r="N79" s="77"/>
      <c r="O79" s="118"/>
      <c r="P79" s="118"/>
      <c r="Q79" s="118"/>
      <c r="R79" s="57"/>
    </row>
    <row r="80" spans="1:17" ht="9" customHeight="1">
      <c r="A80" s="25"/>
      <c r="B80" s="25"/>
      <c r="C80" s="61"/>
      <c r="E80" s="61"/>
      <c r="F80" s="317"/>
      <c r="G80" s="317"/>
      <c r="J80" s="363">
        <v>2</v>
      </c>
      <c r="K80" s="119"/>
      <c r="L80" s="101"/>
      <c r="M80" s="104"/>
      <c r="N80" s="133">
        <v>12</v>
      </c>
      <c r="O80" s="102"/>
      <c r="P80" s="102"/>
      <c r="Q80" s="102"/>
    </row>
    <row r="81" spans="1:17" ht="9" customHeight="1" thickBot="1">
      <c r="A81" s="312" t="str">
        <f>HYPERLINK('[1]реквизиты'!$A$13)</f>
        <v>Chiaf secretary</v>
      </c>
      <c r="B81" s="313"/>
      <c r="C81" s="314" t="str">
        <f>HYPERLINK('[1]реквизиты'!$G$13)</f>
        <v>R.Zakirov</v>
      </c>
      <c r="D81" s="314"/>
      <c r="E81" s="314"/>
      <c r="F81" s="62"/>
      <c r="G81" s="62"/>
      <c r="H81" s="10"/>
      <c r="I81" s="10"/>
      <c r="J81" s="364"/>
      <c r="K81" s="77"/>
      <c r="L81" s="77"/>
      <c r="M81" s="104"/>
      <c r="N81" s="134" t="s">
        <v>116</v>
      </c>
      <c r="O81" s="102"/>
      <c r="P81" s="102"/>
      <c r="Q81" s="102"/>
    </row>
    <row r="82" spans="1:17" ht="9" customHeight="1">
      <c r="A82" s="313"/>
      <c r="B82" s="313"/>
      <c r="C82" s="314"/>
      <c r="D82" s="314"/>
      <c r="E82" s="314"/>
      <c r="F82" s="317" t="str">
        <f>HYPERLINK('[1]реквизиты'!$G$14)</f>
        <v>/RUS/</v>
      </c>
      <c r="G82" s="317"/>
      <c r="H82" s="10"/>
      <c r="J82" s="102"/>
      <c r="K82" s="102"/>
      <c r="L82" s="369">
        <v>12</v>
      </c>
      <c r="M82" s="106"/>
      <c r="N82" s="77"/>
      <c r="O82" s="102"/>
      <c r="P82" s="102"/>
      <c r="Q82" s="102"/>
    </row>
    <row r="83" spans="6:17" ht="9" customHeight="1" thickBot="1">
      <c r="F83" s="317"/>
      <c r="G83" s="317"/>
      <c r="H83" s="50"/>
      <c r="I83" s="10"/>
      <c r="J83" s="77"/>
      <c r="K83" s="102"/>
      <c r="L83" s="370"/>
      <c r="M83" s="77"/>
      <c r="N83" s="77"/>
      <c r="O83" s="102"/>
      <c r="P83" s="102"/>
      <c r="Q83" s="102"/>
    </row>
    <row r="84" ht="9" customHeight="1"/>
    <row r="85" ht="9" customHeight="1"/>
    <row r="86" ht="9" customHeight="1">
      <c r="G86" s="10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42">
    <mergeCell ref="G9:G10"/>
    <mergeCell ref="I7:I8"/>
    <mergeCell ref="I11:I12"/>
    <mergeCell ref="L82:L83"/>
    <mergeCell ref="K71:K72"/>
    <mergeCell ref="K13:K14"/>
    <mergeCell ref="L75:Q76"/>
    <mergeCell ref="J80:J81"/>
    <mergeCell ref="J13:J14"/>
    <mergeCell ref="Q40:Q41"/>
    <mergeCell ref="E70:E71"/>
    <mergeCell ref="E74:E75"/>
    <mergeCell ref="J76:J77"/>
    <mergeCell ref="H78:H79"/>
    <mergeCell ref="H74:H75"/>
    <mergeCell ref="E62:E63"/>
    <mergeCell ref="E66:E67"/>
    <mergeCell ref="E54:E55"/>
    <mergeCell ref="E58:E59"/>
    <mergeCell ref="E16:E17"/>
    <mergeCell ref="E24:E25"/>
    <mergeCell ref="E40:E41"/>
    <mergeCell ref="E32:E33"/>
    <mergeCell ref="E28:E29"/>
    <mergeCell ref="E36:E37"/>
    <mergeCell ref="E20:E21"/>
    <mergeCell ref="Q42:Q43"/>
    <mergeCell ref="Q44:Q45"/>
    <mergeCell ref="K5:P6"/>
    <mergeCell ref="P16:P17"/>
    <mergeCell ref="O18:O19"/>
    <mergeCell ref="P18:P19"/>
    <mergeCell ref="O16:O17"/>
    <mergeCell ref="E50:E51"/>
    <mergeCell ref="P44:P45"/>
    <mergeCell ref="O42:O43"/>
    <mergeCell ref="E46:E47"/>
    <mergeCell ref="N44:N45"/>
    <mergeCell ref="O44:O45"/>
    <mergeCell ref="P42:P43"/>
    <mergeCell ref="C15:C16"/>
    <mergeCell ref="D15:D16"/>
    <mergeCell ref="C41:C42"/>
    <mergeCell ref="D41:D42"/>
    <mergeCell ref="C17:C18"/>
    <mergeCell ref="D21:D22"/>
    <mergeCell ref="D17:D18"/>
    <mergeCell ref="O20:O21"/>
    <mergeCell ref="P20:P21"/>
    <mergeCell ref="A9:A10"/>
    <mergeCell ref="O40:O41"/>
    <mergeCell ref="P40:P41"/>
    <mergeCell ref="A13:A14"/>
    <mergeCell ref="B13:B14"/>
    <mergeCell ref="C13:C14"/>
    <mergeCell ref="A15:A16"/>
    <mergeCell ref="B15:B16"/>
    <mergeCell ref="A11:A12"/>
    <mergeCell ref="B11:B12"/>
    <mergeCell ref="C11:C12"/>
    <mergeCell ref="D11:D12"/>
    <mergeCell ref="A21:A22"/>
    <mergeCell ref="B21:B22"/>
    <mergeCell ref="C21:C22"/>
    <mergeCell ref="D13:D14"/>
    <mergeCell ref="A19:A20"/>
    <mergeCell ref="D19:D20"/>
    <mergeCell ref="C19:C20"/>
    <mergeCell ref="A17:A18"/>
    <mergeCell ref="B17:B18"/>
    <mergeCell ref="B19:B20"/>
    <mergeCell ref="Q38:Q39"/>
    <mergeCell ref="G5:G6"/>
    <mergeCell ref="O28:O29"/>
    <mergeCell ref="P28:P29"/>
    <mergeCell ref="O24:O25"/>
    <mergeCell ref="P24:P25"/>
    <mergeCell ref="Q32:Q33"/>
    <mergeCell ref="Q34:Q35"/>
    <mergeCell ref="Q36:Q37"/>
    <mergeCell ref="N22:N23"/>
    <mergeCell ref="O32:O33"/>
    <mergeCell ref="P32:P33"/>
    <mergeCell ref="O34:O35"/>
    <mergeCell ref="P34:P35"/>
    <mergeCell ref="O38:O39"/>
    <mergeCell ref="P38:P39"/>
    <mergeCell ref="O36:O37"/>
    <mergeCell ref="P36:P37"/>
    <mergeCell ref="Q28:Q29"/>
    <mergeCell ref="O30:O31"/>
    <mergeCell ref="P30:P31"/>
    <mergeCell ref="Q30:Q31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Q24:Q25"/>
    <mergeCell ref="O26:O27"/>
    <mergeCell ref="P26:P27"/>
    <mergeCell ref="Q26:Q27"/>
    <mergeCell ref="Q16:Q17"/>
    <mergeCell ref="Q18:Q19"/>
    <mergeCell ref="Q20:Q21"/>
    <mergeCell ref="Q22:Q23"/>
    <mergeCell ref="A41:A42"/>
    <mergeCell ref="B41:B42"/>
    <mergeCell ref="C37:C38"/>
    <mergeCell ref="D37:D38"/>
    <mergeCell ref="A37:A38"/>
    <mergeCell ref="B37:B38"/>
    <mergeCell ref="A39:A40"/>
    <mergeCell ref="B39:B40"/>
    <mergeCell ref="C39:C40"/>
    <mergeCell ref="D39:D40"/>
    <mergeCell ref="Q10:Q11"/>
    <mergeCell ref="O12:O13"/>
    <mergeCell ref="P12:P13"/>
    <mergeCell ref="Q12:Q13"/>
    <mergeCell ref="O10:O11"/>
    <mergeCell ref="P10:P11"/>
    <mergeCell ref="Q14:Q15"/>
    <mergeCell ref="A45:A46"/>
    <mergeCell ref="B45:B46"/>
    <mergeCell ref="C45:C46"/>
    <mergeCell ref="D45:D46"/>
    <mergeCell ref="O22:O23"/>
    <mergeCell ref="P22:P23"/>
    <mergeCell ref="A43:A44"/>
    <mergeCell ref="O14:O15"/>
    <mergeCell ref="P14:P15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D71:D72"/>
    <mergeCell ref="A69:A70"/>
    <mergeCell ref="B69:B70"/>
    <mergeCell ref="C69:C70"/>
    <mergeCell ref="D69:D70"/>
    <mergeCell ref="A71:A72"/>
    <mergeCell ref="A81:B82"/>
    <mergeCell ref="C81:E82"/>
    <mergeCell ref="F77:F78"/>
    <mergeCell ref="A78:B79"/>
    <mergeCell ref="C78:E79"/>
    <mergeCell ref="F82:G83"/>
    <mergeCell ref="F79:G80"/>
    <mergeCell ref="B71:B72"/>
    <mergeCell ref="C71:C72"/>
    <mergeCell ref="A73:A74"/>
    <mergeCell ref="B73:B74"/>
    <mergeCell ref="C73:C74"/>
    <mergeCell ref="D73:D74"/>
    <mergeCell ref="A75:A76"/>
    <mergeCell ref="B75:B76"/>
    <mergeCell ref="C75:C76"/>
    <mergeCell ref="D75:D76"/>
    <mergeCell ref="N18:N19"/>
    <mergeCell ref="N20:N21"/>
    <mergeCell ref="N24:N25"/>
    <mergeCell ref="N26:N27"/>
    <mergeCell ref="N10:N11"/>
    <mergeCell ref="N12:N13"/>
    <mergeCell ref="N14:N15"/>
    <mergeCell ref="N16:N17"/>
    <mergeCell ref="N40:N41"/>
    <mergeCell ref="N38:N39"/>
    <mergeCell ref="N42:N43"/>
    <mergeCell ref="N28:N29"/>
    <mergeCell ref="N30:N31"/>
    <mergeCell ref="N36:N37"/>
    <mergeCell ref="N32:N33"/>
    <mergeCell ref="N34:N35"/>
    <mergeCell ref="N2:Q2"/>
    <mergeCell ref="N4:Q4"/>
    <mergeCell ref="A1:Q1"/>
    <mergeCell ref="N3:Q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2008-11-16T16:35:23Z</cp:lastPrinted>
  <dcterms:created xsi:type="dcterms:W3CDTF">1996-10-08T23:32:33Z</dcterms:created>
  <dcterms:modified xsi:type="dcterms:W3CDTF">2008-11-16T16:37:24Z</dcterms:modified>
  <cp:category/>
  <cp:version/>
  <cp:contentType/>
  <cp:contentStatus/>
</cp:coreProperties>
</file>