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наградной лист" sheetId="4" r:id="rId4"/>
    <sheet name="полуфинал" sheetId="5" r:id="rId5"/>
    <sheet name="Стартовый Б" sheetId="6" r:id="rId6"/>
    <sheet name="Стартовый А" sheetId="7" r:id="rId7"/>
    <sheet name="пр.хода Б" sheetId="8" r:id="rId8"/>
    <sheet name="пр.хода А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<sst xmlns="http://schemas.openxmlformats.org/spreadsheetml/2006/main" count="573" uniqueCount="241">
  <si>
    <t>А</t>
  </si>
  <si>
    <t>Б</t>
  </si>
  <si>
    <t>№ п\п</t>
  </si>
  <si>
    <t>№ п/ж</t>
  </si>
  <si>
    <t>Ф.И.О.</t>
  </si>
  <si>
    <t>Дата рожд., разряд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</si>
  <si>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</si>
  <si>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</si>
  <si>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</si>
  <si>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</si>
  <si>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</si>
  <si>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</si>
  <si>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</si>
  <si>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</si>
  <si>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</si>
  <si>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</si>
  <si>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</si>
  <si>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</si>
  <si>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</si>
  <si>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</si>
  <si>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</si>
  <si>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</si>
  <si>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</si>
  <si>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</si>
  <si>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</si>
  <si>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</si>
  <si>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</si>
  <si>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</si>
  <si>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</si>
  <si>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</si>
  <si>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</si>
  <si>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НАГРАДНОЙ ЛИСТ</t>
  </si>
  <si>
    <t>I м</t>
  </si>
  <si>
    <t>II м</t>
  </si>
  <si>
    <t>III м</t>
  </si>
  <si>
    <t>Награждение проводят:</t>
  </si>
  <si>
    <t>ВСТРЕЧИ ПО КРУГАМ</t>
  </si>
  <si>
    <t>A</t>
  </si>
  <si>
    <t xml:space="preserve"> (Круг)</t>
  </si>
  <si>
    <t>1/16</t>
  </si>
  <si>
    <t>№ встр</t>
  </si>
  <si>
    <t>Очки</t>
  </si>
  <si>
    <t>Результат</t>
  </si>
  <si>
    <t>№ j</t>
  </si>
  <si>
    <t>tame</t>
  </si>
  <si>
    <t>1/32</t>
  </si>
  <si>
    <t>1/8</t>
  </si>
  <si>
    <t>1/4</t>
  </si>
  <si>
    <t>B</t>
  </si>
  <si>
    <t>Полуфинал</t>
  </si>
  <si>
    <t xml:space="preserve"> (Утешительные встречи)</t>
  </si>
  <si>
    <t>(Утешительные встречи)</t>
  </si>
  <si>
    <t>3А 3 МЕСТО</t>
  </si>
  <si>
    <t xml:space="preserve"> место</t>
  </si>
  <si>
    <t>7-8</t>
  </si>
  <si>
    <t>Тренер победителя:</t>
  </si>
  <si>
    <t>Регион</t>
  </si>
  <si>
    <t>Организация</t>
  </si>
  <si>
    <t>МАЛАХОВ Павел Павлович</t>
  </si>
  <si>
    <t>18.02.1991 1</t>
  </si>
  <si>
    <t xml:space="preserve">ГУ МВД по Алтайскому кр.         </t>
  </si>
  <si>
    <t xml:space="preserve">БАБГОЕВ Олег Гамельевич               </t>
  </si>
  <si>
    <t xml:space="preserve">29.07.1990 мс                             </t>
  </si>
  <si>
    <t xml:space="preserve">ГУ МВД по г.Москве               </t>
  </si>
  <si>
    <t>ШМИДТ Алексей Константинович</t>
  </si>
  <si>
    <t>02.04.1986 мс</t>
  </si>
  <si>
    <t xml:space="preserve">ГУ МВД по Иркутской обл.         </t>
  </si>
  <si>
    <t>ШЕВОЦУКОВ Рустам Схатбиевич</t>
  </si>
  <si>
    <t xml:space="preserve">06.08.1988 кмс                             </t>
  </si>
  <si>
    <t xml:space="preserve">ГУ МВД по Краснодарскому кр      </t>
  </si>
  <si>
    <t xml:space="preserve">ДАВЫДОВ Денис Игоревич                        </t>
  </si>
  <si>
    <t xml:space="preserve">16.11.1987 змс                        </t>
  </si>
  <si>
    <t xml:space="preserve">ГУ МВД по Московской обл.        </t>
  </si>
  <si>
    <t xml:space="preserve">ШИБАНОВ Сергей Александрович                  </t>
  </si>
  <si>
    <t xml:space="preserve">17.04.1981 змс                            </t>
  </si>
  <si>
    <t xml:space="preserve">ГУ МВД по Нижегородской обл.   </t>
  </si>
  <si>
    <t>CОШНИКОВ Илья Владимирович</t>
  </si>
  <si>
    <t>29.05.1992 кмс</t>
  </si>
  <si>
    <t xml:space="preserve">ГУ МВД по Новосибирской о        </t>
  </si>
  <si>
    <t xml:space="preserve">ВОЙТЮК Александр Сергеевич                    </t>
  </si>
  <si>
    <t xml:space="preserve">05.11.1984 мс                             </t>
  </si>
  <si>
    <t xml:space="preserve">ГУ МВД по Пермскому кр.          </t>
  </si>
  <si>
    <t>БАБАКОВ Владимир Викторович</t>
  </si>
  <si>
    <t>16.09.1987 мс</t>
  </si>
  <si>
    <t>ГУ МВД по Ростовской обл</t>
  </si>
  <si>
    <t xml:space="preserve">ПАНОВ Матвей Валерьевич                       </t>
  </si>
  <si>
    <t xml:space="preserve">27.01.1990 мс                             </t>
  </si>
  <si>
    <t xml:space="preserve">ГУ МВД по Саратовской обл        </t>
  </si>
  <si>
    <t>ЮНУСОВ Павел Андреевич</t>
  </si>
  <si>
    <t>15.11.1988 1</t>
  </si>
  <si>
    <t>ГУ МВД по Свердловской обл.</t>
  </si>
  <si>
    <t xml:space="preserve">КОРЕНЕВ Алексей Сергеевич                     </t>
  </si>
  <si>
    <t xml:space="preserve">12.02.1986 мс                            </t>
  </si>
  <si>
    <t>КУРБАНОВ Эдуард Исабегович</t>
  </si>
  <si>
    <t>25.12.1992 кмс</t>
  </si>
  <si>
    <t xml:space="preserve">ГУ МВД по Ставропольскому        </t>
  </si>
  <si>
    <t xml:space="preserve">ИВАНОВ Иван Александрович </t>
  </si>
  <si>
    <t>20.02.1989 кмс</t>
  </si>
  <si>
    <t>МАНСУРОВ Вадим Алекович</t>
  </si>
  <si>
    <t>14.04.1984 1</t>
  </si>
  <si>
    <t xml:space="preserve">ГУ МВД по Челябинской обл        </t>
  </si>
  <si>
    <t xml:space="preserve">БАЙКУЛОВ Камал Али-Муратович          </t>
  </si>
  <si>
    <t xml:space="preserve">19.01.1992 мс                             </t>
  </si>
  <si>
    <t xml:space="preserve">МВД по КЧР                    </t>
  </si>
  <si>
    <t>БАТОВ Аскер Давлетович</t>
  </si>
  <si>
    <t>15.09.1992 мс</t>
  </si>
  <si>
    <t xml:space="preserve">МВД по Р. Адыгея              </t>
  </si>
  <si>
    <t>МАЙНАКОВ Виктор Николаевич</t>
  </si>
  <si>
    <t>24.10.1987 кмс</t>
  </si>
  <si>
    <t xml:space="preserve">МВД по Р. Алтай               </t>
  </si>
  <si>
    <t>САЛДАЕВ Владимир Евгеньевич</t>
  </si>
  <si>
    <t>16.12.1985 кмс</t>
  </si>
  <si>
    <t xml:space="preserve">БАЛАЕВ Урусхан Бек Идрисович                </t>
  </si>
  <si>
    <t xml:space="preserve">24.09.1995 кмс                            </t>
  </si>
  <si>
    <t xml:space="preserve">МВД по Р. Башкортостан        </t>
  </si>
  <si>
    <t xml:space="preserve">ДЗАХКИЕВ Джабраил Микаилович                  </t>
  </si>
  <si>
    <t xml:space="preserve">24.02.1986 кмс                            </t>
  </si>
  <si>
    <t xml:space="preserve">МВД по Р. Ингушетия           </t>
  </si>
  <si>
    <t>ТОЧИЕВ Адам Берсенович</t>
  </si>
  <si>
    <t>28.07.1994 кмс</t>
  </si>
  <si>
    <t>ШАБУРОВ Александр Владимирович</t>
  </si>
  <si>
    <t xml:space="preserve">20.05.1986 мсмк                            </t>
  </si>
  <si>
    <t xml:space="preserve">МВД по Р. Татарстан           </t>
  </si>
  <si>
    <t xml:space="preserve">ШАРОВ Александр Валерьевич                    </t>
  </si>
  <si>
    <t xml:space="preserve">23.10.1979 змс                            </t>
  </si>
  <si>
    <t>МОНГУШ Мерген Маадырович</t>
  </si>
  <si>
    <t>19.01.1990 кмс</t>
  </si>
  <si>
    <t xml:space="preserve">МВД по Р. Тыва                </t>
  </si>
  <si>
    <t xml:space="preserve">ЧЕМЕЗОВ Павел Николаевич </t>
  </si>
  <si>
    <t>30.01.1987 1</t>
  </si>
  <si>
    <t xml:space="preserve">МВД по Р.САХА (Якутия)        </t>
  </si>
  <si>
    <t>КАЙТМАЗОВ Батрадз Асхарбекович</t>
  </si>
  <si>
    <t>18.04.1985 кмс</t>
  </si>
  <si>
    <t xml:space="preserve">МВД по РСО-Алания             </t>
  </si>
  <si>
    <t>ЯКОВЛЕВ Дмитрий Михайлович</t>
  </si>
  <si>
    <t>09.02.1982 1</t>
  </si>
  <si>
    <t xml:space="preserve">МВД по Чувашской Р.           </t>
  </si>
  <si>
    <t>БУГАЕВ Павел Григорьевич</t>
  </si>
  <si>
    <t>22.11.1982 кмс</t>
  </si>
  <si>
    <t xml:space="preserve">УМВД по Астраханской обл.      </t>
  </si>
  <si>
    <t>ГРЕЧИШНИКОВ Руслан Олегович</t>
  </si>
  <si>
    <t>20.05.1992 мс</t>
  </si>
  <si>
    <t xml:space="preserve">УМВД по Белгородской обл.      </t>
  </si>
  <si>
    <t>МИХАЙЛОВСКИЙ Александр Михайлович</t>
  </si>
  <si>
    <t>20.06.1991 1</t>
  </si>
  <si>
    <t>УМВД по Брянской обл</t>
  </si>
  <si>
    <t xml:space="preserve">ОГАРЫШЕВ Алексей Сергеевич                    </t>
  </si>
  <si>
    <t xml:space="preserve">06.03.1988 мс                             </t>
  </si>
  <si>
    <t xml:space="preserve">УМВД по Владимирской обл.      </t>
  </si>
  <si>
    <t>МИХАЛИН Владислав Игоревич</t>
  </si>
  <si>
    <t>15.06.1989 мс</t>
  </si>
  <si>
    <t xml:space="preserve">УМВД по Вологодской обл.       </t>
  </si>
  <si>
    <t xml:space="preserve">КСЕНЗОВ Игорь Александрович                   </t>
  </si>
  <si>
    <t xml:space="preserve">22.03.1988 1                            </t>
  </si>
  <si>
    <t xml:space="preserve">УМВД по Калининградской о      </t>
  </si>
  <si>
    <t>ОБУХОВ Александр Владимирович</t>
  </si>
  <si>
    <t>26.10.1993 кмс</t>
  </si>
  <si>
    <t xml:space="preserve">УМВД по Кировской обл.         </t>
  </si>
  <si>
    <t>ШУЛЬГИН Александр Вячеславович</t>
  </si>
  <si>
    <t>31.07.1982 кмс</t>
  </si>
  <si>
    <t>УМВД по Курской обл</t>
  </si>
  <si>
    <t xml:space="preserve">КАСУМОВ Марат Касумович                       </t>
  </si>
  <si>
    <t xml:space="preserve">04.02.1981 кмс                            </t>
  </si>
  <si>
    <t xml:space="preserve">УМВД по Липецкой  обл.         </t>
  </si>
  <si>
    <t>ХАРЕЧКИН Алексей Сергеевич</t>
  </si>
  <si>
    <t>04.07.1982 кмс</t>
  </si>
  <si>
    <t xml:space="preserve">УМВД по Мурманской обл.        </t>
  </si>
  <si>
    <t>ГАДЖИХАНОВ Аслан Гаджиалиевич</t>
  </si>
  <si>
    <t>09.02.1993 1</t>
  </si>
  <si>
    <t xml:space="preserve">УМВД по Новгородской обл.      </t>
  </si>
  <si>
    <t>ВЕНГЕРЕНКО Павел Олегович</t>
  </si>
  <si>
    <t>04.03.1990 кмс</t>
  </si>
  <si>
    <t xml:space="preserve">УМВД по Оренбургской обл.      </t>
  </si>
  <si>
    <t xml:space="preserve">ХИДИРОВ Арсен Амруллахович           </t>
  </si>
  <si>
    <t xml:space="preserve">08.07.1990 1                              </t>
  </si>
  <si>
    <t>УМВД по Орловской обл</t>
  </si>
  <si>
    <t>МОЛИН Алексей Александрович</t>
  </si>
  <si>
    <t>27.05.1981 кмс</t>
  </si>
  <si>
    <t xml:space="preserve">УМВД по Пензенской обл.        </t>
  </si>
  <si>
    <t>ШЕПЕЛЕВ Максим Вячеславович</t>
  </si>
  <si>
    <t>14.11.1986 мс</t>
  </si>
  <si>
    <t xml:space="preserve">ТАБУРЧЕНКО Павел Алексеевич            </t>
  </si>
  <si>
    <t xml:space="preserve">28.04.1989 мс                             </t>
  </si>
  <si>
    <t xml:space="preserve">УМВД по Рязанской обл.         </t>
  </si>
  <si>
    <t>ХОХОЕВ Сослан Эрикович</t>
  </si>
  <si>
    <t>28.07.1991 1</t>
  </si>
  <si>
    <t xml:space="preserve">УМВД по Сахалинской обл.       </t>
  </si>
  <si>
    <t>ПРОСИНЕНКОВ Григорий Викторович</t>
  </si>
  <si>
    <t>26.06.1985 мс</t>
  </si>
  <si>
    <t xml:space="preserve">УМВД по Смоленской обл.        </t>
  </si>
  <si>
    <t>АРОЯН Геворг Рафаелович</t>
  </si>
  <si>
    <t>02.07.1990 кмс</t>
  </si>
  <si>
    <t>УМВД по Тамбовской обл.</t>
  </si>
  <si>
    <t>ВЛАСОВ Максим Александрович</t>
  </si>
  <si>
    <t>10.01.1990 мс</t>
  </si>
  <si>
    <t>УМВД по Хабаровскому кр</t>
  </si>
  <si>
    <t>ЗИТЛЯУЖЕВ Арсен Хусинович</t>
  </si>
  <si>
    <t>07.03.1979 кмс</t>
  </si>
  <si>
    <t xml:space="preserve">УМВД по ХМАО-Югре              </t>
  </si>
  <si>
    <t>ЕЛЕЧКО Константин Николаевич</t>
  </si>
  <si>
    <t>02.04.1990 мс</t>
  </si>
  <si>
    <t>ТАГИРОВ Сабир Уяхатдинович</t>
  </si>
  <si>
    <t>28.09.1986 кмс</t>
  </si>
  <si>
    <t xml:space="preserve">УМВД по Ямало-Ненецкому А      </t>
  </si>
  <si>
    <t>ФОМИН Сергей Владимирович</t>
  </si>
  <si>
    <t xml:space="preserve">17.01.1985 мс                             </t>
  </si>
  <si>
    <t>УМВД по Псковской обл.</t>
  </si>
  <si>
    <t>ВЕЛИЕВ Игит Юбилеевич</t>
  </si>
  <si>
    <t>23.06.1991 1</t>
  </si>
  <si>
    <t xml:space="preserve">УТ МВД по ПФО                 </t>
  </si>
  <si>
    <t>ТАТАЛОВ Ахмед Сайд-Хусейнович</t>
  </si>
  <si>
    <t>14.03.1991 кмс</t>
  </si>
  <si>
    <t>МВД по Чеченской Р.</t>
  </si>
  <si>
    <t xml:space="preserve">ГРИЧУН Андрей Федорович                       </t>
  </si>
  <si>
    <t xml:space="preserve">28.12.1989 мс                            </t>
  </si>
  <si>
    <t xml:space="preserve">УТ МВД по УрФО           </t>
  </si>
  <si>
    <t xml:space="preserve">МИРОНОВ Николай Сергеевич             </t>
  </si>
  <si>
    <t xml:space="preserve">13.06.1993 кмс                            </t>
  </si>
  <si>
    <t xml:space="preserve">УТ МВД по ЦФО                 </t>
  </si>
  <si>
    <t>ЗАРЩИКОВ Павел Александрович</t>
  </si>
  <si>
    <t>22.04.1988 1</t>
  </si>
  <si>
    <t>в.к.  74  кг</t>
  </si>
  <si>
    <t>4\0</t>
  </si>
  <si>
    <t>3\0</t>
  </si>
  <si>
    <t>3\1</t>
  </si>
  <si>
    <t>2\0</t>
  </si>
  <si>
    <t>в.к.  74 кг</t>
  </si>
  <si>
    <t>в.к. 74 к.г.</t>
  </si>
  <si>
    <t>капитан полиции</t>
  </si>
  <si>
    <t>участковый-уполномоченый полиции</t>
  </si>
  <si>
    <t>ст. сержант полиции</t>
  </si>
  <si>
    <t>полицейский кинолог</t>
  </si>
  <si>
    <t>Спец. Звание</t>
  </si>
  <si>
    <t>Должность</t>
  </si>
  <si>
    <t>в.к.  74 к.г.</t>
  </si>
  <si>
    <t>9-12</t>
  </si>
  <si>
    <t>13-16</t>
  </si>
  <si>
    <t>17-19</t>
  </si>
  <si>
    <t>20-23</t>
  </si>
  <si>
    <t>24-35</t>
  </si>
  <si>
    <t>36-57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</si>
</sst>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2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2"/>
      <color indexed="10"/>
      <name val="CyrillicOld"/>
      <family val="0"/>
    </font>
    <font>
      <sz val="14"/>
      <name val="Arial"/>
      <family val="2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name val="Arial Cyr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0"/>
      <color indexed="8"/>
      <name val="Arial Narrow"/>
      <family val="2"/>
    </font>
    <font>
      <i/>
      <sz val="10"/>
      <name val="Arial Narrow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5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20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/>
    </xf>
    <xf numFmtId="0" fontId="13" fillId="0" borderId="0" xfId="0" applyFont="1" applyAlignment="1">
      <alignment vertical="center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15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18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7" xfId="0" applyFont="1" applyBorder="1" applyAlignment="1">
      <alignment/>
    </xf>
    <xf numFmtId="49" fontId="0" fillId="0" borderId="0" xfId="0" applyNumberFormat="1" applyAlignment="1">
      <alignment horizontal="right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7" fillId="0" borderId="0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7" fillId="0" borderId="18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2" fillId="0" borderId="16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6" fillId="0" borderId="21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5" fillId="0" borderId="0" xfId="42" applyNumberFormat="1" applyFont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15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Border="1" applyAlignment="1" applyProtection="1">
      <alignment/>
      <protection/>
    </xf>
    <xf numFmtId="49" fontId="1" fillId="0" borderId="24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4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42" applyNumberFormat="1" applyFont="1" applyBorder="1" applyAlignment="1" applyProtection="1">
      <alignment horizontal="center"/>
      <protection/>
    </xf>
    <xf numFmtId="0" fontId="31" fillId="0" borderId="0" xfId="42" applyNumberFormat="1" applyFont="1" applyAlignment="1" applyProtection="1">
      <alignment/>
      <protection/>
    </xf>
    <xf numFmtId="0" fontId="31" fillId="0" borderId="0" xfId="42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/>
    </xf>
    <xf numFmtId="0" fontId="0" fillId="0" borderId="13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/>
    </xf>
    <xf numFmtId="0" fontId="0" fillId="0" borderId="18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6" fillId="0" borderId="26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right"/>
    </xf>
    <xf numFmtId="0" fontId="0" fillId="0" borderId="29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0" xfId="42" applyFont="1" applyFill="1" applyBorder="1" applyAlignment="1" applyProtection="1">
      <alignment horizontal="left" vertical="center" wrapText="1"/>
      <protection/>
    </xf>
    <xf numFmtId="0" fontId="7" fillId="0" borderId="21" xfId="42" applyFont="1" applyFill="1" applyBorder="1" applyAlignment="1" applyProtection="1">
      <alignment horizontal="left" vertical="center" wrapText="1"/>
      <protection/>
    </xf>
    <xf numFmtId="0" fontId="7" fillId="0" borderId="31" xfId="42" applyFont="1" applyFill="1" applyBorder="1" applyAlignment="1" applyProtection="1">
      <alignment horizontal="left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7" fillId="0" borderId="32" xfId="0" applyNumberFormat="1" applyFont="1" applyBorder="1" applyAlignment="1">
      <alignment horizontal="left" vertical="center" wrapText="1"/>
    </xf>
    <xf numFmtId="0" fontId="14" fillId="33" borderId="33" xfId="42" applyFont="1" applyFill="1" applyBorder="1" applyAlignment="1" applyProtection="1">
      <alignment horizontal="center" vertical="center" wrapText="1"/>
      <protection/>
    </xf>
    <xf numFmtId="0" fontId="14" fillId="33" borderId="34" xfId="42" applyFont="1" applyFill="1" applyBorder="1" applyAlignment="1" applyProtection="1">
      <alignment horizontal="center" vertical="center" wrapText="1"/>
      <protection/>
    </xf>
    <xf numFmtId="0" fontId="14" fillId="33" borderId="35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left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27" xfId="42" applyFont="1" applyFill="1" applyBorder="1" applyAlignment="1" applyProtection="1">
      <alignment horizontal="center" vertical="center" wrapText="1"/>
      <protection/>
    </xf>
    <xf numFmtId="0" fontId="7" fillId="0" borderId="22" xfId="42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8" xfId="42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7" fillId="34" borderId="49" xfId="0" applyFont="1" applyFill="1" applyBorder="1" applyAlignment="1">
      <alignment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49" fontId="7" fillId="0" borderId="49" xfId="0" applyNumberFormat="1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left" vertical="center" wrapText="1"/>
    </xf>
    <xf numFmtId="0" fontId="7" fillId="34" borderId="22" xfId="0" applyFont="1" applyFill="1" applyBorder="1" applyAlignment="1">
      <alignment horizontal="left" vertical="center" wrapText="1"/>
    </xf>
    <xf numFmtId="14" fontId="7" fillId="34" borderId="27" xfId="0" applyNumberFormat="1" applyFont="1" applyFill="1" applyBorder="1" applyAlignment="1">
      <alignment horizontal="center" vertical="center" wrapText="1"/>
    </xf>
    <xf numFmtId="14" fontId="7" fillId="34" borderId="22" xfId="0" applyNumberFormat="1" applyFont="1" applyFill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12" fillId="0" borderId="49" xfId="0" applyNumberFormat="1" applyFont="1" applyBorder="1" applyAlignment="1">
      <alignment horizontal="center" vertical="center" wrapText="1"/>
    </xf>
    <xf numFmtId="0" fontId="7" fillId="34" borderId="49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left" vertical="center" wrapText="1"/>
    </xf>
    <xf numFmtId="49" fontId="7" fillId="0" borderId="49" xfId="0" applyNumberFormat="1" applyFont="1" applyBorder="1" applyAlignment="1">
      <alignment horizontal="left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14" fillId="0" borderId="33" xfId="42" applyFont="1" applyBorder="1" applyAlignment="1" applyProtection="1">
      <alignment horizontal="center" vertical="center" wrapText="1"/>
      <protection/>
    </xf>
    <xf numFmtId="0" fontId="14" fillId="0" borderId="34" xfId="42" applyFont="1" applyBorder="1" applyAlignment="1" applyProtection="1">
      <alignment horizontal="center" vertical="center" wrapText="1"/>
      <protection/>
    </xf>
    <xf numFmtId="0" fontId="14" fillId="0" borderId="35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0" fontId="26" fillId="0" borderId="5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49" xfId="42" applyFont="1" applyBorder="1" applyAlignment="1" applyProtection="1">
      <alignment horizontal="center" vertical="center" wrapText="1"/>
      <protection/>
    </xf>
    <xf numFmtId="0" fontId="8" fillId="0" borderId="4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0" fillId="0" borderId="44" xfId="42" applyFont="1" applyBorder="1" applyAlignment="1" applyProtection="1">
      <alignment horizontal="center" vertical="center" wrapText="1"/>
      <protection/>
    </xf>
    <xf numFmtId="49" fontId="8" fillId="0" borderId="49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22" fillId="0" borderId="56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49" fontId="22" fillId="0" borderId="57" xfId="0" applyNumberFormat="1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49" fontId="22" fillId="0" borderId="56" xfId="0" applyNumberFormat="1" applyFont="1" applyBorder="1" applyAlignment="1">
      <alignment horizontal="center" vertical="center" wrapText="1"/>
    </xf>
    <xf numFmtId="49" fontId="22" fillId="0" borderId="52" xfId="0" applyNumberFormat="1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4" fillId="0" borderId="27" xfId="0" applyNumberFormat="1" applyFont="1" applyBorder="1" applyAlignment="1">
      <alignment horizontal="center" vertical="center" wrapText="1"/>
    </xf>
    <xf numFmtId="0" fontId="24" fillId="0" borderId="22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7" fillId="0" borderId="22" xfId="0" applyNumberFormat="1" applyFont="1" applyBorder="1" applyAlignment="1">
      <alignment horizontal="center" vertical="center" wrapText="1"/>
    </xf>
    <xf numFmtId="0" fontId="27" fillId="0" borderId="49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center" vertical="center" wrapText="1"/>
    </xf>
    <xf numFmtId="0" fontId="27" fillId="0" borderId="49" xfId="0" applyNumberFormat="1" applyFont="1" applyBorder="1" applyAlignment="1">
      <alignment horizontal="center" vertical="center" wrapText="1"/>
    </xf>
    <xf numFmtId="0" fontId="27" fillId="0" borderId="44" xfId="0" applyNumberFormat="1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7" fillId="0" borderId="45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42" applyFont="1" applyAlignment="1" applyProtection="1">
      <alignment horizontal="center" vertical="center" wrapText="1"/>
      <protection/>
    </xf>
    <xf numFmtId="0" fontId="24" fillId="0" borderId="51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/>
    </xf>
    <xf numFmtId="0" fontId="0" fillId="0" borderId="22" xfId="42" applyFont="1" applyBorder="1" applyAlignment="1" applyProtection="1">
      <alignment horizontal="left" vertical="center" wrapText="1"/>
      <protection/>
    </xf>
    <xf numFmtId="0" fontId="8" fillId="0" borderId="49" xfId="0" applyFont="1" applyBorder="1" applyAlignment="1">
      <alignment horizontal="left" vertical="center" wrapText="1"/>
    </xf>
    <xf numFmtId="0" fontId="24" fillId="0" borderId="50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/>
    </xf>
    <xf numFmtId="0" fontId="0" fillId="0" borderId="49" xfId="42" applyFont="1" applyBorder="1" applyAlignment="1" applyProtection="1">
      <alignment horizontal="left" vertical="center" wrapText="1"/>
      <protection/>
    </xf>
    <xf numFmtId="0" fontId="8" fillId="0" borderId="45" xfId="0" applyFont="1" applyBorder="1" applyAlignment="1">
      <alignment horizontal="left" vertical="center" wrapText="1"/>
    </xf>
    <xf numFmtId="0" fontId="0" fillId="0" borderId="44" xfId="42" applyFont="1" applyBorder="1" applyAlignment="1" applyProtection="1">
      <alignment horizontal="left" vertical="center" wrapText="1"/>
      <protection/>
    </xf>
    <xf numFmtId="0" fontId="1" fillId="0" borderId="36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left" vertical="center" wrapText="1"/>
    </xf>
    <xf numFmtId="0" fontId="8" fillId="0" borderId="65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20" fillId="35" borderId="46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20" fillId="35" borderId="47" xfId="0" applyFont="1" applyFill="1" applyBorder="1" applyAlignment="1">
      <alignment horizontal="center" vertical="center"/>
    </xf>
    <xf numFmtId="0" fontId="20" fillId="36" borderId="46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0" fontId="20" fillId="36" borderId="47" xfId="0" applyFont="1" applyFill="1" applyBorder="1" applyAlignment="1">
      <alignment horizontal="center" vertical="center"/>
    </xf>
    <xf numFmtId="0" fontId="32" fillId="33" borderId="33" xfId="42" applyFont="1" applyFill="1" applyBorder="1" applyAlignment="1" applyProtection="1">
      <alignment horizontal="center" vertical="center" wrapText="1"/>
      <protection/>
    </xf>
    <xf numFmtId="0" fontId="32" fillId="33" borderId="34" xfId="42" applyFont="1" applyFill="1" applyBorder="1" applyAlignment="1" applyProtection="1">
      <alignment horizontal="center" vertical="center" wrapText="1"/>
      <protection/>
    </xf>
    <xf numFmtId="0" fontId="32" fillId="33" borderId="35" xfId="42" applyFont="1" applyFill="1" applyBorder="1" applyAlignment="1" applyProtection="1">
      <alignment horizontal="center" vertical="center" wrapText="1"/>
      <protection/>
    </xf>
    <xf numFmtId="0" fontId="0" fillId="0" borderId="41" xfId="42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33" fillId="36" borderId="33" xfId="42" applyFont="1" applyFill="1" applyBorder="1" applyAlignment="1" applyProtection="1">
      <alignment horizontal="center" vertical="center"/>
      <protection/>
    </xf>
    <xf numFmtId="0" fontId="33" fillId="36" borderId="34" xfId="42" applyFont="1" applyFill="1" applyBorder="1" applyAlignment="1" applyProtection="1">
      <alignment horizontal="center" vertical="center"/>
      <protection/>
    </xf>
    <xf numFmtId="0" fontId="33" fillId="36" borderId="35" xfId="42" applyFont="1" applyFill="1" applyBorder="1" applyAlignment="1" applyProtection="1">
      <alignment horizontal="center" vertical="center"/>
      <protection/>
    </xf>
    <xf numFmtId="0" fontId="20" fillId="37" borderId="46" xfId="0" applyFont="1" applyFill="1" applyBorder="1" applyAlignment="1">
      <alignment horizontal="center" vertical="center"/>
    </xf>
    <xf numFmtId="0" fontId="20" fillId="37" borderId="10" xfId="0" applyFont="1" applyFill="1" applyBorder="1" applyAlignment="1">
      <alignment horizontal="center" vertical="center"/>
    </xf>
    <xf numFmtId="0" fontId="20" fillId="37" borderId="47" xfId="0" applyFont="1" applyFill="1" applyBorder="1" applyAlignment="1">
      <alignment horizontal="center" vertical="center"/>
    </xf>
    <xf numFmtId="0" fontId="14" fillId="0" borderId="0" xfId="42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7" fillId="0" borderId="30" xfId="42" applyFont="1" applyFill="1" applyBorder="1" applyAlignment="1" applyProtection="1">
      <alignment horizontal="center" vertical="center" wrapText="1"/>
      <protection/>
    </xf>
    <xf numFmtId="0" fontId="7" fillId="0" borderId="21" xfId="42" applyFont="1" applyFill="1" applyBorder="1" applyAlignment="1" applyProtection="1">
      <alignment horizontal="center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7" fillId="37" borderId="49" xfId="0" applyFont="1" applyFill="1" applyBorder="1" applyAlignment="1">
      <alignment horizontal="center" vertical="center" wrapText="1"/>
    </xf>
    <xf numFmtId="0" fontId="7" fillId="0" borderId="49" xfId="42" applyFont="1" applyFill="1" applyBorder="1" applyAlignment="1" applyProtection="1">
      <alignment horizontal="left" vertical="center" wrapText="1"/>
      <protection/>
    </xf>
    <xf numFmtId="0" fontId="7" fillId="36" borderId="49" xfId="0" applyFont="1" applyFill="1" applyBorder="1" applyAlignment="1">
      <alignment horizontal="center" vertical="center" wrapText="1"/>
    </xf>
    <xf numFmtId="0" fontId="0" fillId="0" borderId="27" xfId="42" applyFont="1" applyBorder="1" applyAlignment="1" applyProtection="1">
      <alignment horizontal="center" vertical="center" wrapText="1"/>
      <protection/>
    </xf>
    <xf numFmtId="0" fontId="7" fillId="0" borderId="13" xfId="42" applyFont="1" applyFill="1" applyBorder="1" applyAlignment="1" applyProtection="1">
      <alignment horizontal="center" vertical="center" wrapText="1"/>
      <protection/>
    </xf>
    <xf numFmtId="0" fontId="7" fillId="0" borderId="31" xfId="42" applyFont="1" applyFill="1" applyBorder="1" applyAlignment="1" applyProtection="1">
      <alignment horizontal="center" vertical="center" wrapText="1"/>
      <protection/>
    </xf>
    <xf numFmtId="0" fontId="7" fillId="0" borderId="16" xfId="42" applyFont="1" applyFill="1" applyBorder="1" applyAlignment="1" applyProtection="1">
      <alignment horizontal="center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5" fillId="0" borderId="0" xfId="42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7" fillId="0" borderId="20" xfId="42" applyFont="1" applyBorder="1" applyAlignment="1" applyProtection="1">
      <alignment horizontal="left" vertical="center" wrapText="1"/>
      <protection/>
    </xf>
    <xf numFmtId="0" fontId="7" fillId="0" borderId="74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10" fillId="0" borderId="75" xfId="0" applyFont="1" applyBorder="1" applyAlignment="1">
      <alignment horizontal="center" vertical="center" wrapText="1"/>
    </xf>
    <xf numFmtId="0" fontId="7" fillId="0" borderId="76" xfId="42" applyFont="1" applyBorder="1" applyAlignment="1" applyProtection="1">
      <alignment horizontal="left" vertical="center" wrapText="1"/>
      <protection/>
    </xf>
    <xf numFmtId="0" fontId="7" fillId="0" borderId="23" xfId="42" applyFont="1" applyBorder="1" applyAlignment="1" applyProtection="1">
      <alignment horizontal="left" vertical="center" wrapText="1"/>
      <protection/>
    </xf>
    <xf numFmtId="0" fontId="10" fillId="0" borderId="26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48" xfId="42" applyFont="1" applyBorder="1" applyAlignment="1" applyProtection="1">
      <alignment horizontal="left" vertical="center" wrapText="1"/>
      <protection/>
    </xf>
    <xf numFmtId="0" fontId="7" fillId="0" borderId="32" xfId="0" applyFont="1" applyBorder="1" applyAlignment="1">
      <alignment horizontal="left" vertical="center" wrapText="1"/>
    </xf>
    <xf numFmtId="0" fontId="7" fillId="0" borderId="32" xfId="42" applyFont="1" applyBorder="1" applyAlignment="1" applyProtection="1">
      <alignment horizontal="left" vertical="center" wrapText="1"/>
      <protection/>
    </xf>
    <xf numFmtId="0" fontId="7" fillId="0" borderId="77" xfId="0" applyFont="1" applyBorder="1" applyAlignment="1">
      <alignment horizontal="left" vertical="center" wrapText="1"/>
    </xf>
    <xf numFmtId="0" fontId="10" fillId="0" borderId="78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4" fillId="0" borderId="10" xfId="42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10" fillId="0" borderId="73" xfId="0" applyNumberFormat="1" applyFont="1" applyBorder="1" applyAlignment="1">
      <alignment horizontal="center" vertical="center" wrapText="1"/>
    </xf>
    <xf numFmtId="0" fontId="10" fillId="0" borderId="75" xfId="0" applyNumberFormat="1" applyFont="1" applyBorder="1" applyAlignment="1">
      <alignment horizontal="center" vertical="center" wrapText="1"/>
    </xf>
    <xf numFmtId="0" fontId="7" fillId="0" borderId="76" xfId="42" applyNumberFormat="1" applyFont="1" applyBorder="1" applyAlignment="1" applyProtection="1">
      <alignment horizontal="left" vertical="center" wrapText="1"/>
      <protection/>
    </xf>
    <xf numFmtId="0" fontId="7" fillId="0" borderId="23" xfId="42" applyNumberFormat="1" applyFont="1" applyBorder="1" applyAlignment="1" applyProtection="1">
      <alignment horizontal="left" vertical="center" wrapText="1"/>
      <protection/>
    </xf>
    <xf numFmtId="0" fontId="10" fillId="0" borderId="72" xfId="0" applyNumberFormat="1" applyFont="1" applyBorder="1" applyAlignment="1">
      <alignment horizontal="center" vertical="center" wrapText="1"/>
    </xf>
    <xf numFmtId="0" fontId="7" fillId="0" borderId="20" xfId="42" applyNumberFormat="1" applyFont="1" applyBorder="1" applyAlignment="1" applyProtection="1">
      <alignment horizontal="left" vertical="center" wrapText="1"/>
      <protection/>
    </xf>
    <xf numFmtId="0" fontId="7" fillId="0" borderId="74" xfId="42" applyNumberFormat="1" applyFont="1" applyBorder="1" applyAlignment="1" applyProtection="1">
      <alignment horizontal="left" vertical="center" wrapText="1"/>
      <protection/>
    </xf>
    <xf numFmtId="0" fontId="71" fillId="0" borderId="76" xfId="42" applyNumberFormat="1" applyFont="1" applyBorder="1" applyAlignment="1" applyProtection="1">
      <alignment horizontal="left" vertical="center" wrapText="1"/>
      <protection/>
    </xf>
    <xf numFmtId="0" fontId="71" fillId="0" borderId="23" xfId="42" applyNumberFormat="1" applyFont="1" applyBorder="1" applyAlignment="1" applyProtection="1">
      <alignment horizontal="left" vertical="center" wrapText="1"/>
      <protection/>
    </xf>
    <xf numFmtId="0" fontId="17" fillId="0" borderId="0" xfId="0" applyNumberFormat="1" applyFont="1" applyAlignment="1">
      <alignment horizontal="center" vertical="center"/>
    </xf>
    <xf numFmtId="0" fontId="6" fillId="0" borderId="0" xfId="42" applyNumberFormat="1" applyFont="1" applyFill="1" applyBorder="1" applyAlignment="1" applyProtection="1">
      <alignment horizontal="center" vertical="center" wrapText="1"/>
      <protection/>
    </xf>
    <xf numFmtId="0" fontId="30" fillId="33" borderId="33" xfId="42" applyNumberFormat="1" applyFont="1" applyFill="1" applyBorder="1" applyAlignment="1" applyProtection="1">
      <alignment horizontal="center" vertical="center" wrapText="1"/>
      <protection/>
    </xf>
    <xf numFmtId="0" fontId="30" fillId="33" borderId="34" xfId="42" applyNumberFormat="1" applyFont="1" applyFill="1" applyBorder="1" applyAlignment="1" applyProtection="1">
      <alignment horizontal="center" vertical="center" wrapText="1"/>
      <protection/>
    </xf>
    <xf numFmtId="0" fontId="30" fillId="33" borderId="35" xfId="42" applyNumberFormat="1" applyFont="1" applyFill="1" applyBorder="1" applyAlignment="1" applyProtection="1">
      <alignment horizontal="center" vertical="center" wrapText="1"/>
      <protection/>
    </xf>
    <xf numFmtId="0" fontId="7" fillId="0" borderId="48" xfId="42" applyNumberFormat="1" applyFont="1" applyBorder="1" applyAlignment="1" applyProtection="1">
      <alignment horizontal="left" vertical="center" wrapText="1"/>
      <protection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0" fontId="71" fillId="0" borderId="32" xfId="42" applyNumberFormat="1" applyFont="1" applyBorder="1" applyAlignment="1" applyProtection="1">
      <alignment horizontal="left" vertical="center" wrapText="1"/>
      <protection/>
    </xf>
    <xf numFmtId="0" fontId="71" fillId="0" borderId="77" xfId="0" applyNumberFormat="1" applyFont="1" applyBorder="1" applyAlignment="1">
      <alignment horizontal="left" vertical="center" wrapText="1"/>
    </xf>
    <xf numFmtId="0" fontId="71" fillId="0" borderId="74" xfId="42" applyNumberFormat="1" applyFont="1" applyBorder="1" applyAlignment="1" applyProtection="1">
      <alignment horizontal="left" vertical="center" wrapText="1"/>
      <protection/>
    </xf>
    <xf numFmtId="0" fontId="71" fillId="0" borderId="32" xfId="0" applyNumberFormat="1" applyFont="1" applyBorder="1" applyAlignment="1">
      <alignment horizontal="left" vertical="center" wrapText="1"/>
    </xf>
    <xf numFmtId="0" fontId="6" fillId="0" borderId="91" xfId="0" applyNumberFormat="1" applyFont="1" applyBorder="1" applyAlignment="1">
      <alignment horizontal="center" vertical="center" wrapText="1"/>
    </xf>
    <xf numFmtId="0" fontId="6" fillId="0" borderId="92" xfId="0" applyNumberFormat="1" applyFont="1" applyBorder="1" applyAlignment="1">
      <alignment horizontal="center" vertical="center" wrapText="1"/>
    </xf>
    <xf numFmtId="0" fontId="6" fillId="0" borderId="93" xfId="0" applyNumberFormat="1" applyFont="1" applyBorder="1" applyAlignment="1">
      <alignment horizontal="center" vertical="center" wrapText="1"/>
    </xf>
    <xf numFmtId="0" fontId="6" fillId="0" borderId="94" xfId="0" applyNumberFormat="1" applyFont="1" applyBorder="1" applyAlignment="1">
      <alignment horizontal="center" vertical="center" wrapText="1"/>
    </xf>
    <xf numFmtId="0" fontId="6" fillId="0" borderId="95" xfId="0" applyNumberFormat="1" applyFont="1" applyBorder="1" applyAlignment="1">
      <alignment horizontal="center" vertical="center" wrapText="1"/>
    </xf>
    <xf numFmtId="0" fontId="6" fillId="0" borderId="96" xfId="0" applyNumberFormat="1" applyFont="1" applyBorder="1" applyAlignment="1">
      <alignment horizontal="center" vertical="center" wrapText="1"/>
    </xf>
    <xf numFmtId="0" fontId="6" fillId="0" borderId="69" xfId="42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1</xdr:row>
      <xdr:rowOff>266700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76200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</xdr:col>
      <xdr:colOff>180975</xdr:colOff>
      <xdr:row>1</xdr:row>
      <xdr:rowOff>314325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4000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57150</xdr:rowOff>
    </xdr:from>
    <xdr:to>
      <xdr:col>1</xdr:col>
      <xdr:colOff>228600</xdr:colOff>
      <xdr:row>1</xdr:row>
      <xdr:rowOff>314325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Лично-командный чемпионат МВД России по самозащите без оружия</v>
          </cell>
        </row>
        <row r="3">
          <cell r="A3" t="str">
            <v>24.01-28.01  2017 г.     г. Рязань</v>
          </cell>
        </row>
        <row r="6">
          <cell r="A6" t="str">
            <v>Гл. судья, судья ВК</v>
          </cell>
          <cell r="G6" t="str">
            <v>И.В. Кочкин</v>
          </cell>
        </row>
        <row r="7">
          <cell r="G7" t="str">
            <v>/г. Иркутск/</v>
          </cell>
        </row>
        <row r="8">
          <cell r="A8" t="str">
            <v>Гл. секретарь, судья ВК</v>
          </cell>
          <cell r="G8" t="str">
            <v>В.И. Рожков</v>
          </cell>
        </row>
        <row r="9">
          <cell r="G9" t="str">
            <v>/г. Саратов/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40"/>
  <sheetViews>
    <sheetView tabSelected="1" zoomScalePageLayoutView="0" workbookViewId="0" topLeftCell="A118">
      <selection activeCell="E121" sqref="E121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14.140625" style="0" customWidth="1"/>
    <col min="6" max="6" width="16.8515625" style="0" customWidth="1"/>
    <col min="7" max="7" width="1.28515625" style="0" hidden="1" customWidth="1"/>
    <col min="8" max="8" width="0.13671875" style="0" customWidth="1"/>
  </cols>
  <sheetData>
    <row r="1" spans="1:8" ht="30" customHeight="1" thickBot="1">
      <c r="A1" s="187" t="s">
        <v>27</v>
      </c>
      <c r="B1" s="187"/>
      <c r="C1" s="187"/>
      <c r="D1" s="187"/>
      <c r="E1" s="187"/>
      <c r="F1" s="187"/>
      <c r="G1" s="187"/>
      <c r="H1" s="187"/>
    </row>
    <row r="2" spans="2:8" ht="44.25" customHeight="1" thickBot="1">
      <c r="B2" s="192" t="s">
        <v>29</v>
      </c>
      <c r="C2" s="192"/>
      <c r="D2" s="184" t="str">
        <f>HYPERLINK('[1]реквизиты'!$A$2)</f>
        <v>Лично-командный чемпионат МВД России по самозащите без оружия</v>
      </c>
      <c r="E2" s="185"/>
      <c r="F2" s="185"/>
      <c r="G2" s="185"/>
      <c r="H2" s="186"/>
    </row>
    <row r="3" spans="2:7" ht="15" customHeight="1" thickBot="1">
      <c r="B3" s="181" t="str">
        <f>HYPERLINK('[1]реквизиты'!$A$3)</f>
        <v>24.01-28.01  2017 г.     г. Рязань</v>
      </c>
      <c r="C3" s="181"/>
      <c r="D3" s="182"/>
      <c r="F3" s="193" t="str">
        <f>HYPERLINK('пр.взв.'!F3)</f>
        <v>в.к.  74  кг</v>
      </c>
      <c r="G3" s="194"/>
    </row>
    <row r="4" spans="1:8" ht="12.75" customHeight="1">
      <c r="A4" s="215" t="s">
        <v>53</v>
      </c>
      <c r="B4" s="217" t="s">
        <v>3</v>
      </c>
      <c r="C4" s="213" t="s">
        <v>4</v>
      </c>
      <c r="D4" s="219" t="s">
        <v>5</v>
      </c>
      <c r="E4" s="211" t="s">
        <v>57</v>
      </c>
      <c r="F4" s="213" t="s">
        <v>41</v>
      </c>
      <c r="G4" s="204" t="s">
        <v>7</v>
      </c>
      <c r="H4" s="188" t="s">
        <v>6</v>
      </c>
    </row>
    <row r="5" spans="1:8" ht="9.75" customHeight="1" thickBot="1">
      <c r="A5" s="216"/>
      <c r="B5" s="218"/>
      <c r="C5" s="214"/>
      <c r="D5" s="220"/>
      <c r="E5" s="212"/>
      <c r="F5" s="214"/>
      <c r="G5" s="205"/>
      <c r="H5" s="189"/>
    </row>
    <row r="6" spans="1:8" ht="11.25" customHeight="1">
      <c r="A6" s="221">
        <v>1</v>
      </c>
      <c r="B6" s="201">
        <v>9</v>
      </c>
      <c r="C6" s="190" t="str">
        <f>VLOOKUP(B6,'пр.взв.'!B4:H133,2,FALSE)</f>
        <v>ТАБУРЧЕНКО Павел Алексеевич            </v>
      </c>
      <c r="D6" s="203" t="str">
        <f>VLOOKUP(B6,'пр.взв.'!B6:H133,3,FALSE)</f>
        <v>28.04.1989 мс                             </v>
      </c>
      <c r="E6" s="206" t="str">
        <f>VLOOKUP(B6,'пр.взв.'!B6:H133,4,FALSE)</f>
        <v>УМВД по Рязанской обл.         </v>
      </c>
      <c r="F6" s="209">
        <v>100</v>
      </c>
      <c r="G6" s="207">
        <f>VLOOKUP(B6,'пр.взв.'!B6:H338,6,FALSE)</f>
        <v>0</v>
      </c>
      <c r="H6" s="190">
        <f>VLOOKUP(B6,'пр.взв.'!B6:H350,7,FALSE)</f>
        <v>0</v>
      </c>
    </row>
    <row r="7" spans="1:8" ht="11.25" customHeight="1">
      <c r="A7" s="202"/>
      <c r="B7" s="201"/>
      <c r="C7" s="191"/>
      <c r="D7" s="203"/>
      <c r="E7" s="206"/>
      <c r="F7" s="210"/>
      <c r="G7" s="208"/>
      <c r="H7" s="191"/>
    </row>
    <row r="8" spans="1:8" ht="11.25" customHeight="1">
      <c r="A8" s="202">
        <v>2</v>
      </c>
      <c r="B8" s="201">
        <v>22</v>
      </c>
      <c r="C8" s="183" t="str">
        <f>VLOOKUP(B8,'пр.взв.'!B6:H135,2,FALSE)</f>
        <v>ШАБУРОВ Александр Владимирович</v>
      </c>
      <c r="D8" s="198" t="str">
        <f>VLOOKUP(B8,'пр.взв.'!B1:H135,3,FALSE)</f>
        <v>20.05.1986 мсмк                            </v>
      </c>
      <c r="E8" s="195" t="str">
        <f>VLOOKUP(B8,'пр.взв.'!B1:H135,4,FALSE)</f>
        <v>МВД по Р. Татарстан           </v>
      </c>
      <c r="F8" s="199">
        <v>80</v>
      </c>
      <c r="G8" s="197">
        <f>VLOOKUP(B8,'пр.взв.'!B1:H340,6,FALSE)</f>
        <v>0</v>
      </c>
      <c r="H8" s="183">
        <f>VLOOKUP(B8,'пр.взв.'!B1:H352,7,FALSE)</f>
        <v>0</v>
      </c>
    </row>
    <row r="9" spans="1:8" ht="11.25" customHeight="1">
      <c r="A9" s="202"/>
      <c r="B9" s="201"/>
      <c r="C9" s="183"/>
      <c r="D9" s="198"/>
      <c r="E9" s="196"/>
      <c r="F9" s="199"/>
      <c r="G9" s="197"/>
      <c r="H9" s="183"/>
    </row>
    <row r="10" spans="1:8" ht="11.25" customHeight="1">
      <c r="A10" s="202">
        <v>3</v>
      </c>
      <c r="B10" s="201">
        <f>'пр.хода А'!R19</f>
        <v>17</v>
      </c>
      <c r="C10" s="183" t="str">
        <f>VLOOKUP(B10,'пр.взв.'!B1:H137,2,FALSE)</f>
        <v>ШЕВОЦУКОВ Рустам Схатбиевич</v>
      </c>
      <c r="D10" s="198" t="str">
        <f>VLOOKUP(B10,'пр.взв.'!B1:H137,3,FALSE)</f>
        <v>06.08.1988 кмс                             </v>
      </c>
      <c r="E10" s="195" t="str">
        <f>VLOOKUP(B10,'пр.взв.'!B1:H137,4,FALSE)</f>
        <v>ГУ МВД по Краснодарскому кр      </v>
      </c>
      <c r="F10" s="199">
        <v>70</v>
      </c>
      <c r="G10" s="197">
        <f>VLOOKUP(B10,'пр.взв.'!B1:H342,6,FALSE)</f>
        <v>0</v>
      </c>
      <c r="H10" s="183">
        <f>VLOOKUP(B10,'пр.взв.'!B1:H354,7,FALSE)</f>
        <v>0</v>
      </c>
    </row>
    <row r="11" spans="1:8" ht="11.25" customHeight="1">
      <c r="A11" s="202"/>
      <c r="B11" s="201"/>
      <c r="C11" s="183"/>
      <c r="D11" s="198"/>
      <c r="E11" s="196"/>
      <c r="F11" s="199"/>
      <c r="G11" s="197"/>
      <c r="H11" s="183"/>
    </row>
    <row r="12" spans="1:8" ht="11.25" customHeight="1">
      <c r="A12" s="202">
        <v>3</v>
      </c>
      <c r="B12" s="201">
        <f>'пр.хода Б'!R18</f>
        <v>42</v>
      </c>
      <c r="C12" s="183" t="str">
        <f>VLOOKUP(B12,'пр.взв.'!B1:H139,2,FALSE)</f>
        <v>КАЙТМАЗОВ Батрадз Асхарбекович</v>
      </c>
      <c r="D12" s="198" t="str">
        <f>VLOOKUP(B12,'пр.взв.'!B1:H139,3,FALSE)</f>
        <v>18.04.1985 кмс</v>
      </c>
      <c r="E12" s="195" t="str">
        <f>VLOOKUP(B12,'пр.взв.'!B1:H139,4,FALSE)</f>
        <v>МВД по РСО-Алания             </v>
      </c>
      <c r="F12" s="199">
        <v>70</v>
      </c>
      <c r="G12" s="197">
        <f>VLOOKUP(B12,'пр.взв.'!B1:H344,6,FALSE)</f>
        <v>0</v>
      </c>
      <c r="H12" s="183">
        <f>VLOOKUP(B12,'пр.взв.'!B1:H356,7,FALSE)</f>
        <v>0</v>
      </c>
    </row>
    <row r="13" spans="1:8" ht="11.25" customHeight="1">
      <c r="A13" s="202"/>
      <c r="B13" s="201"/>
      <c r="C13" s="183"/>
      <c r="D13" s="198"/>
      <c r="E13" s="196"/>
      <c r="F13" s="199"/>
      <c r="G13" s="197"/>
      <c r="H13" s="183"/>
    </row>
    <row r="14" spans="1:8" ht="11.25" customHeight="1">
      <c r="A14" s="202">
        <v>5</v>
      </c>
      <c r="B14" s="201">
        <v>3</v>
      </c>
      <c r="C14" s="183" t="str">
        <f>VLOOKUP(B14,'пр.взв.'!B1:H141,2,FALSE)</f>
        <v>ОГАРЫШЕВ Алексей Сергеевич                    </v>
      </c>
      <c r="D14" s="198" t="str">
        <f>VLOOKUP(B14,'пр.взв.'!B1:H141,3,FALSE)</f>
        <v>06.03.1988 мс                             </v>
      </c>
      <c r="E14" s="195" t="str">
        <f>VLOOKUP(B14,'пр.взв.'!B1:H141,4,FALSE)</f>
        <v>УМВД по Владимирской обл.      </v>
      </c>
      <c r="F14" s="199">
        <v>50</v>
      </c>
      <c r="G14" s="197">
        <f>VLOOKUP(B14,'пр.взв.'!B1:H346,6,FALSE)</f>
        <v>0</v>
      </c>
      <c r="H14" s="183">
        <f>VLOOKUP(B14,'пр.взв.'!B1:H358,7,FALSE)</f>
        <v>0</v>
      </c>
    </row>
    <row r="15" spans="1:8" ht="11.25" customHeight="1">
      <c r="A15" s="202"/>
      <c r="B15" s="201"/>
      <c r="C15" s="183"/>
      <c r="D15" s="198"/>
      <c r="E15" s="196"/>
      <c r="F15" s="199"/>
      <c r="G15" s="197"/>
      <c r="H15" s="183"/>
    </row>
    <row r="16" spans="1:8" ht="11.25" customHeight="1">
      <c r="A16" s="202">
        <v>5</v>
      </c>
      <c r="B16" s="201">
        <v>28</v>
      </c>
      <c r="C16" s="183" t="str">
        <f>VLOOKUP(B16,'пр.взв.'!B1:H143,2,FALSE)</f>
        <v>БАТОВ Аскер Давлетович</v>
      </c>
      <c r="D16" s="198" t="str">
        <f>VLOOKUP(B16,'пр.взв.'!B1:H143,3,FALSE)</f>
        <v>15.09.1992 мс</v>
      </c>
      <c r="E16" s="195" t="str">
        <f>VLOOKUP(B16,'пр.взв.'!B1:H143,4,FALSE)</f>
        <v>МВД по Р. Адыгея              </v>
      </c>
      <c r="F16" s="199">
        <v>50</v>
      </c>
      <c r="G16" s="197">
        <f>VLOOKUP(B16,'пр.взв.'!B1:H348,6,FALSE)</f>
        <v>0</v>
      </c>
      <c r="H16" s="183">
        <f>VLOOKUP(B16,'пр.взв.'!B1:H360,7,FALSE)</f>
        <v>0</v>
      </c>
    </row>
    <row r="17" spans="1:8" ht="11.25" customHeight="1">
      <c r="A17" s="202"/>
      <c r="B17" s="201"/>
      <c r="C17" s="183"/>
      <c r="D17" s="198"/>
      <c r="E17" s="196"/>
      <c r="F17" s="199"/>
      <c r="G17" s="197"/>
      <c r="H17" s="183"/>
    </row>
    <row r="18" spans="1:8" ht="11.25" customHeight="1">
      <c r="A18" s="200" t="s">
        <v>54</v>
      </c>
      <c r="B18" s="201">
        <v>52</v>
      </c>
      <c r="C18" s="183" t="str">
        <f>VLOOKUP(B18,'пр.взв.'!B1:H145,2,FALSE)</f>
        <v>ВОЙТЮК Александр Сергеевич                    </v>
      </c>
      <c r="D18" s="198" t="str">
        <f>VLOOKUP(B18,'пр.взв.'!B1:H145,3,FALSE)</f>
        <v>05.11.1984 мс                             </v>
      </c>
      <c r="E18" s="195" t="str">
        <f>VLOOKUP(B18,'пр.взв.'!B1:H145,4,FALSE)</f>
        <v>ГУ МВД по Пермскому кр.          </v>
      </c>
      <c r="F18" s="199">
        <v>35</v>
      </c>
      <c r="G18" s="197">
        <f>VLOOKUP(B18,'пр.взв.'!B1:H350,6,FALSE)</f>
        <v>0</v>
      </c>
      <c r="H18" s="183">
        <f>VLOOKUP(B18,'пр.взв.'!B1:H362,7,FALSE)</f>
        <v>0</v>
      </c>
    </row>
    <row r="19" spans="1:8" ht="11.25" customHeight="1">
      <c r="A19" s="200"/>
      <c r="B19" s="201"/>
      <c r="C19" s="183"/>
      <c r="D19" s="198"/>
      <c r="E19" s="196"/>
      <c r="F19" s="199"/>
      <c r="G19" s="197"/>
      <c r="H19" s="183"/>
    </row>
    <row r="20" spans="1:8" ht="11.25" customHeight="1">
      <c r="A20" s="200" t="s">
        <v>54</v>
      </c>
      <c r="B20" s="201">
        <v>11</v>
      </c>
      <c r="C20" s="183" t="str">
        <f>VLOOKUP(B20,'пр.взв.'!B1:H147,2,FALSE)</f>
        <v>КАСУМОВ Марат Касумович                       </v>
      </c>
      <c r="D20" s="198" t="str">
        <f>VLOOKUP(B20,'пр.взв.'!B2:H147,3,FALSE)</f>
        <v>04.02.1981 кмс                            </v>
      </c>
      <c r="E20" s="195" t="str">
        <f>VLOOKUP(B20,'пр.взв.'!B2:H147,4,FALSE)</f>
        <v>УМВД по Липецкой  обл.         </v>
      </c>
      <c r="F20" s="199">
        <v>35</v>
      </c>
      <c r="G20" s="197">
        <f>VLOOKUP(B20,'пр.взв.'!B2:H352,6,FALSE)</f>
        <v>0</v>
      </c>
      <c r="H20" s="183">
        <f>VLOOKUP(B20,'пр.взв.'!B2:H364,7,FALSE)</f>
        <v>0</v>
      </c>
    </row>
    <row r="21" spans="1:8" ht="11.25" customHeight="1">
      <c r="A21" s="200"/>
      <c r="B21" s="201"/>
      <c r="C21" s="183"/>
      <c r="D21" s="198"/>
      <c r="E21" s="196"/>
      <c r="F21" s="199"/>
      <c r="G21" s="197"/>
      <c r="H21" s="183"/>
    </row>
    <row r="22" spans="1:8" ht="11.25" customHeight="1">
      <c r="A22" s="200" t="s">
        <v>235</v>
      </c>
      <c r="B22" s="201">
        <v>47</v>
      </c>
      <c r="C22" s="183" t="str">
        <f>VLOOKUP(B22,'пр.взв.'!B2:H149,2,FALSE)</f>
        <v>ИВАНОВ Иван Александрович </v>
      </c>
      <c r="D22" s="198" t="str">
        <f>VLOOKUP(B22,'пр.взв.'!B2:H149,3,FALSE)</f>
        <v>20.02.1989 кмс</v>
      </c>
      <c r="E22" s="195" t="str">
        <f>VLOOKUP(B22,'пр.взв.'!B2:H149,4,FALSE)</f>
        <v>ГУ МВД по Ставропольскому        </v>
      </c>
      <c r="F22" s="199">
        <v>15</v>
      </c>
      <c r="G22" s="197">
        <f>VLOOKUP(B22,'пр.взв.'!B2:H354,6,FALSE)</f>
        <v>0</v>
      </c>
      <c r="H22" s="183">
        <f>VLOOKUP(B22,'пр.взв.'!B2:H366,7,FALSE)</f>
        <v>0</v>
      </c>
    </row>
    <row r="23" spans="1:8" ht="11.25" customHeight="1">
      <c r="A23" s="200"/>
      <c r="B23" s="201"/>
      <c r="C23" s="183"/>
      <c r="D23" s="198"/>
      <c r="E23" s="196"/>
      <c r="F23" s="199"/>
      <c r="G23" s="197"/>
      <c r="H23" s="183"/>
    </row>
    <row r="24" spans="1:8" ht="11.25" customHeight="1">
      <c r="A24" s="200" t="s">
        <v>235</v>
      </c>
      <c r="B24" s="201">
        <v>5</v>
      </c>
      <c r="C24" s="183" t="str">
        <f>VLOOKUP(B24,'пр.взв.'!B2:H151,2,FALSE)</f>
        <v>ШАРОВ Александр Валерьевич                    </v>
      </c>
      <c r="D24" s="198" t="str">
        <f>VLOOKUP(B24,'пр.взв.'!B2:H151,3,FALSE)</f>
        <v>23.10.1979 змс                            </v>
      </c>
      <c r="E24" s="195" t="str">
        <f>VLOOKUP(B24,'пр.взв.'!B2:H151,4,FALSE)</f>
        <v>МВД по Р. Татарстан           </v>
      </c>
      <c r="F24" s="199">
        <v>15</v>
      </c>
      <c r="G24" s="197">
        <f>VLOOKUP(B24,'пр.взв.'!B2:H356,6,FALSE)</f>
        <v>0</v>
      </c>
      <c r="H24" s="183">
        <f>VLOOKUP(B24,'пр.взв.'!B2:H368,7,FALSE)</f>
        <v>0</v>
      </c>
    </row>
    <row r="25" spans="1:8" ht="11.25" customHeight="1">
      <c r="A25" s="200"/>
      <c r="B25" s="201"/>
      <c r="C25" s="183"/>
      <c r="D25" s="198"/>
      <c r="E25" s="196"/>
      <c r="F25" s="199"/>
      <c r="G25" s="197"/>
      <c r="H25" s="183"/>
    </row>
    <row r="26" spans="1:8" ht="11.25" customHeight="1">
      <c r="A26" s="200" t="s">
        <v>235</v>
      </c>
      <c r="B26" s="201">
        <v>6</v>
      </c>
      <c r="C26" s="183" t="str">
        <f>VLOOKUP(B26,'пр.взв.'!B2:H153,2,FALSE)</f>
        <v>ФОМИН Сергей Владимирович</v>
      </c>
      <c r="D26" s="198" t="str">
        <f>VLOOKUP(B26,'пр.взв.'!B2:H153,3,FALSE)</f>
        <v>17.01.1985 мс                             </v>
      </c>
      <c r="E26" s="195" t="str">
        <f>VLOOKUP(B26,'пр.взв.'!B2:H153,4,FALSE)</f>
        <v>УМВД по Псковской обл.</v>
      </c>
      <c r="F26" s="199">
        <v>15</v>
      </c>
      <c r="G26" s="197">
        <f>VLOOKUP(B26,'пр.взв.'!B2:H358,6,FALSE)</f>
        <v>0</v>
      </c>
      <c r="H26" s="183">
        <f>VLOOKUP(B26,'пр.взв.'!B2:H370,7,FALSE)</f>
        <v>0</v>
      </c>
    </row>
    <row r="27" spans="1:8" ht="11.25" customHeight="1">
      <c r="A27" s="200"/>
      <c r="B27" s="201"/>
      <c r="C27" s="183"/>
      <c r="D27" s="198"/>
      <c r="E27" s="196"/>
      <c r="F27" s="199"/>
      <c r="G27" s="197"/>
      <c r="H27" s="183"/>
    </row>
    <row r="28" spans="1:8" ht="11.25" customHeight="1">
      <c r="A28" s="200" t="s">
        <v>235</v>
      </c>
      <c r="B28" s="201">
        <v>24</v>
      </c>
      <c r="C28" s="183" t="str">
        <f>VLOOKUP(B28,'пр.взв.'!B2:H155,2,FALSE)</f>
        <v>БАБГОЕВ Олег Гамельевич               </v>
      </c>
      <c r="D28" s="198" t="str">
        <f>VLOOKUP(B28,'пр.взв.'!B2:H155,3,FALSE)</f>
        <v>29.07.1990 мс                             </v>
      </c>
      <c r="E28" s="195" t="str">
        <f>VLOOKUP(B28,'пр.взв.'!B2:H155,4,FALSE)</f>
        <v>ГУ МВД по г.Москве               </v>
      </c>
      <c r="F28" s="199">
        <v>15</v>
      </c>
      <c r="G28" s="197">
        <f>VLOOKUP(B28,'пр.взв.'!B2:H360,6,FALSE)</f>
        <v>0</v>
      </c>
      <c r="H28" s="183">
        <f>VLOOKUP(B28,'пр.взв.'!B2:H372,7,FALSE)</f>
        <v>0</v>
      </c>
    </row>
    <row r="29" spans="1:8" ht="11.25" customHeight="1">
      <c r="A29" s="200"/>
      <c r="B29" s="201"/>
      <c r="C29" s="183"/>
      <c r="D29" s="198"/>
      <c r="E29" s="196"/>
      <c r="F29" s="199"/>
      <c r="G29" s="197"/>
      <c r="H29" s="183"/>
    </row>
    <row r="30" spans="1:8" ht="11.25" customHeight="1">
      <c r="A30" s="200" t="s">
        <v>236</v>
      </c>
      <c r="B30" s="201">
        <v>44</v>
      </c>
      <c r="C30" s="183" t="str">
        <f>VLOOKUP(B30,'пр.взв.'!B2:H157,2,FALSE)</f>
        <v>ТОЧИЕВ Адам Берсенович</v>
      </c>
      <c r="D30" s="198" t="str">
        <f>VLOOKUP(B30,'пр.взв.'!B3:H157,3,FALSE)</f>
        <v>28.07.1994 кмс</v>
      </c>
      <c r="E30" s="195" t="str">
        <f>VLOOKUP(B30,'пр.взв.'!B3:H157,4,FALSE)</f>
        <v>МВД по Р. Ингушетия           </v>
      </c>
      <c r="F30" s="199">
        <v>10</v>
      </c>
      <c r="G30" s="197">
        <f>VLOOKUP(B30,'пр.взв.'!B3:H362,6,FALSE)</f>
        <v>0</v>
      </c>
      <c r="H30" s="183">
        <f>VLOOKUP(B30,'пр.взв.'!B3:H374,7,FALSE)</f>
        <v>0</v>
      </c>
    </row>
    <row r="31" spans="1:8" ht="11.25" customHeight="1">
      <c r="A31" s="200"/>
      <c r="B31" s="201"/>
      <c r="C31" s="183"/>
      <c r="D31" s="198"/>
      <c r="E31" s="196"/>
      <c r="F31" s="199"/>
      <c r="G31" s="197"/>
      <c r="H31" s="183"/>
    </row>
    <row r="32" spans="1:8" ht="11.25" customHeight="1">
      <c r="A32" s="200" t="s">
        <v>236</v>
      </c>
      <c r="B32" s="201">
        <v>14</v>
      </c>
      <c r="C32" s="183" t="str">
        <f>VLOOKUP(B32,'пр.взв.'!B3:H159,2,FALSE)</f>
        <v>ВЕЛИЕВ Игит Юбилеевич</v>
      </c>
      <c r="D32" s="198" t="str">
        <f>VLOOKUP(B32,'пр.взв.'!B3:H159,3,FALSE)</f>
        <v>23.06.1991 1</v>
      </c>
      <c r="E32" s="195" t="str">
        <f>VLOOKUP(B32,'пр.взв.'!B3:H159,4,FALSE)</f>
        <v>УТ МВД по ПФО                 </v>
      </c>
      <c r="F32" s="199">
        <v>10</v>
      </c>
      <c r="G32" s="197">
        <f>VLOOKUP(B32,'пр.взв.'!B3:H364,6,FALSE)</f>
        <v>0</v>
      </c>
      <c r="H32" s="183">
        <f>VLOOKUP(B32,'пр.взв.'!B3:H376,7,FALSE)</f>
        <v>0</v>
      </c>
    </row>
    <row r="33" spans="1:8" ht="11.25" customHeight="1">
      <c r="A33" s="200"/>
      <c r="B33" s="201"/>
      <c r="C33" s="183"/>
      <c r="D33" s="198"/>
      <c r="E33" s="196"/>
      <c r="F33" s="199"/>
      <c r="G33" s="197"/>
      <c r="H33" s="183"/>
    </row>
    <row r="34" spans="1:8" ht="11.25" customHeight="1">
      <c r="A34" s="200" t="s">
        <v>236</v>
      </c>
      <c r="B34" s="201">
        <v>19</v>
      </c>
      <c r="C34" s="183" t="str">
        <f>VLOOKUP(B34,'пр.взв.'!B3:H161,2,FALSE)</f>
        <v>ШМИДТ Алексей Константинович</v>
      </c>
      <c r="D34" s="198" t="str">
        <f>VLOOKUP(B34,'пр.взв.'!B3:H161,3,FALSE)</f>
        <v>02.04.1986 мс</v>
      </c>
      <c r="E34" s="195" t="str">
        <f>VLOOKUP(B34,'пр.взв.'!B3:H161,4,FALSE)</f>
        <v>ГУ МВД по Иркутской обл.         </v>
      </c>
      <c r="F34" s="199">
        <v>10</v>
      </c>
      <c r="G34" s="197">
        <f>VLOOKUP(B34,'пр.взв.'!B3:H366,6,FALSE)</f>
        <v>0</v>
      </c>
      <c r="H34" s="183">
        <f>VLOOKUP(B34,'пр.взв.'!B3:H378,7,FALSE)</f>
        <v>0</v>
      </c>
    </row>
    <row r="35" spans="1:8" ht="11.25" customHeight="1">
      <c r="A35" s="200"/>
      <c r="B35" s="201"/>
      <c r="C35" s="183"/>
      <c r="D35" s="198"/>
      <c r="E35" s="196"/>
      <c r="F35" s="199"/>
      <c r="G35" s="197"/>
      <c r="H35" s="183"/>
    </row>
    <row r="36" spans="1:8" ht="11.25" customHeight="1">
      <c r="A36" s="200" t="s">
        <v>236</v>
      </c>
      <c r="B36" s="201">
        <v>25</v>
      </c>
      <c r="C36" s="183" t="str">
        <f>VLOOKUP(B36,'пр.взв.'!B3:H163,2,FALSE)</f>
        <v>БАБАКОВ Владимир Викторович</v>
      </c>
      <c r="D36" s="198" t="str">
        <f>VLOOKUP(B36,'пр.взв.'!B3:H163,3,FALSE)</f>
        <v>16.09.1987 мс</v>
      </c>
      <c r="E36" s="195" t="str">
        <f>VLOOKUP(B36,'пр.взв.'!B3:H163,4,FALSE)</f>
        <v>ГУ МВД по Ростовской обл</v>
      </c>
      <c r="F36" s="199">
        <v>10</v>
      </c>
      <c r="G36" s="197">
        <f>VLOOKUP(B36,'пр.взв.'!B3:H368,6,FALSE)</f>
        <v>0</v>
      </c>
      <c r="H36" s="183">
        <f>VLOOKUP(B36,'пр.взв.'!B3:H380,7,FALSE)</f>
        <v>0</v>
      </c>
    </row>
    <row r="37" spans="1:8" ht="11.25" customHeight="1">
      <c r="A37" s="200"/>
      <c r="B37" s="201"/>
      <c r="C37" s="183"/>
      <c r="D37" s="198"/>
      <c r="E37" s="196"/>
      <c r="F37" s="199"/>
      <c r="G37" s="197"/>
      <c r="H37" s="183"/>
    </row>
    <row r="38" spans="1:8" ht="11.25" customHeight="1">
      <c r="A38" s="200" t="s">
        <v>237</v>
      </c>
      <c r="B38" s="201">
        <v>54</v>
      </c>
      <c r="C38" s="183" t="str">
        <f>VLOOKUP(B38,'пр.взв.'!B3:H165,2,FALSE)</f>
        <v>МАЙНАКОВ Виктор Николаевич</v>
      </c>
      <c r="D38" s="198" t="str">
        <f>VLOOKUP(B38,'пр.взв.'!B3:H165,3,FALSE)</f>
        <v>24.10.1987 кмс</v>
      </c>
      <c r="E38" s="195" t="str">
        <f>VLOOKUP(B38,'пр.взв.'!B3:H165,4,FALSE)</f>
        <v>МВД по Р. Алтай               </v>
      </c>
      <c r="F38" s="199">
        <v>5</v>
      </c>
      <c r="G38" s="197">
        <f>VLOOKUP(B38,'пр.взв.'!B3:H370,6,FALSE)</f>
        <v>0</v>
      </c>
      <c r="H38" s="183">
        <f>VLOOKUP(B38,'пр.взв.'!B3:H382,7,FALSE)</f>
        <v>0</v>
      </c>
    </row>
    <row r="39" spans="1:8" ht="11.25" customHeight="1">
      <c r="A39" s="200"/>
      <c r="B39" s="201"/>
      <c r="C39" s="183"/>
      <c r="D39" s="198"/>
      <c r="E39" s="196"/>
      <c r="F39" s="199"/>
      <c r="G39" s="197"/>
      <c r="H39" s="183"/>
    </row>
    <row r="40" spans="1:8" ht="11.25" customHeight="1">
      <c r="A40" s="200" t="s">
        <v>237</v>
      </c>
      <c r="B40" s="201">
        <v>35</v>
      </c>
      <c r="C40" s="183" t="str">
        <f>VLOOKUP(B40,'пр.взв.'!B3:H167,2,FALSE)</f>
        <v>ХИДИРОВ Арсен Амруллахович           </v>
      </c>
      <c r="D40" s="198" t="str">
        <f>VLOOKUP(B40,'пр.взв.'!B5:H167,3,FALSE)</f>
        <v>08.07.1990 1                              </v>
      </c>
      <c r="E40" s="195" t="str">
        <f>VLOOKUP(B40,'пр.взв.'!B5:H167,4,FALSE)</f>
        <v>УМВД по Орловской обл</v>
      </c>
      <c r="F40" s="199">
        <v>5</v>
      </c>
      <c r="G40" s="197">
        <f>VLOOKUP(B40,'пр.взв.'!B4:H372,6,FALSE)</f>
        <v>0</v>
      </c>
      <c r="H40" s="183">
        <f>VLOOKUP(B40,'пр.взв.'!B4:H384,7,FALSE)</f>
        <v>0</v>
      </c>
    </row>
    <row r="41" spans="1:8" ht="11.25" customHeight="1">
      <c r="A41" s="200"/>
      <c r="B41" s="201"/>
      <c r="C41" s="183"/>
      <c r="D41" s="198"/>
      <c r="E41" s="196"/>
      <c r="F41" s="199"/>
      <c r="G41" s="197"/>
      <c r="H41" s="183"/>
    </row>
    <row r="42" spans="1:8" ht="11.25" customHeight="1">
      <c r="A42" s="200" t="s">
        <v>237</v>
      </c>
      <c r="B42" s="201">
        <v>41</v>
      </c>
      <c r="C42" s="183" t="str">
        <f>VLOOKUP(B42,'пр.взв.'!B4:H169,2,FALSE)</f>
        <v>КОРЕНЕВ Алексей Сергеевич                     </v>
      </c>
      <c r="D42" s="198" t="str">
        <f>VLOOKUP(B42,'пр.взв.'!B4:H169,3,FALSE)</f>
        <v>12.02.1986 мс                            </v>
      </c>
      <c r="E42" s="195" t="str">
        <f>VLOOKUP(B42,'пр.взв.'!B4:H169,4,FALSE)</f>
        <v>ГУ МВД по Свердловской обл.</v>
      </c>
      <c r="F42" s="199">
        <v>5</v>
      </c>
      <c r="G42" s="197">
        <f>VLOOKUP(B42,'пр.взв.'!B4:H374,6,FALSE)</f>
        <v>0</v>
      </c>
      <c r="H42" s="183">
        <f>VLOOKUP(B42,'пр.взв.'!B4:H386,7,FALSE)</f>
        <v>0</v>
      </c>
    </row>
    <row r="43" spans="1:8" ht="11.25" customHeight="1">
      <c r="A43" s="200"/>
      <c r="B43" s="201"/>
      <c r="C43" s="183"/>
      <c r="D43" s="198"/>
      <c r="E43" s="196"/>
      <c r="F43" s="199"/>
      <c r="G43" s="197"/>
      <c r="H43" s="183"/>
    </row>
    <row r="44" spans="1:8" ht="11.25" customHeight="1">
      <c r="A44" s="200" t="s">
        <v>238</v>
      </c>
      <c r="B44" s="201">
        <v>23</v>
      </c>
      <c r="C44" s="183" t="str">
        <f>VLOOKUP(B44,'пр.взв.'!B4:H171,2,FALSE)</f>
        <v>ВЕНГЕРЕНКО Павел Олегович</v>
      </c>
      <c r="D44" s="198" t="str">
        <f>VLOOKUP(B44,'пр.взв.'!B4:H171,3,FALSE)</f>
        <v>04.03.1990 кмс</v>
      </c>
      <c r="E44" s="195" t="str">
        <f>VLOOKUP(B44,'пр.взв.'!B4:H171,4,FALSE)</f>
        <v>УМВД по Оренбургской обл.      </v>
      </c>
      <c r="F44" s="199">
        <v>4</v>
      </c>
      <c r="G44" s="197">
        <f>VLOOKUP(B44,'пр.взв.'!B4:H376,6,FALSE)</f>
        <v>0</v>
      </c>
      <c r="H44" s="183">
        <f>VLOOKUP(B44,'пр.взв.'!B4:H388,7,FALSE)</f>
        <v>0</v>
      </c>
    </row>
    <row r="45" spans="1:8" ht="11.25" customHeight="1">
      <c r="A45" s="200"/>
      <c r="B45" s="201"/>
      <c r="C45" s="183"/>
      <c r="D45" s="198"/>
      <c r="E45" s="196"/>
      <c r="F45" s="199"/>
      <c r="G45" s="197"/>
      <c r="H45" s="183"/>
    </row>
    <row r="46" spans="1:8" ht="11.25" customHeight="1">
      <c r="A46" s="200" t="s">
        <v>238</v>
      </c>
      <c r="B46" s="201">
        <v>18</v>
      </c>
      <c r="C46" s="183" t="str">
        <f>VLOOKUP(B46,'пр.взв.'!B4:H173,2,FALSE)</f>
        <v>ЮНУСОВ Павел Андреевич</v>
      </c>
      <c r="D46" s="198" t="str">
        <f>VLOOKUP(B46,'пр.взв.'!B6:H173,3,FALSE)</f>
        <v>15.11.1988 1</v>
      </c>
      <c r="E46" s="195" t="str">
        <f>VLOOKUP(B46,'пр.взв.'!B4:H173,4,FALSE)</f>
        <v>ГУ МВД по Свердловской обл.</v>
      </c>
      <c r="F46" s="199">
        <v>4</v>
      </c>
      <c r="G46" s="197">
        <f>VLOOKUP(B46,'пр.взв.'!B4:H378,6,FALSE)</f>
        <v>0</v>
      </c>
      <c r="H46" s="183">
        <f>VLOOKUP(B46,'пр.взв.'!B4:H390,7,FALSE)</f>
        <v>0</v>
      </c>
    </row>
    <row r="47" spans="1:8" ht="11.25" customHeight="1">
      <c r="A47" s="200"/>
      <c r="B47" s="201"/>
      <c r="C47" s="183"/>
      <c r="D47" s="198"/>
      <c r="E47" s="196"/>
      <c r="F47" s="199"/>
      <c r="G47" s="197"/>
      <c r="H47" s="183"/>
    </row>
    <row r="48" spans="1:8" ht="11.25" customHeight="1">
      <c r="A48" s="200" t="s">
        <v>238</v>
      </c>
      <c r="B48" s="201">
        <v>32</v>
      </c>
      <c r="C48" s="183" t="str">
        <f>VLOOKUP(B48,'пр.взв.'!B4:H175,2,FALSE)</f>
        <v>БАЛАЕВ Урусхан Бек Идрисович                </v>
      </c>
      <c r="D48" s="198" t="str">
        <f>VLOOKUP(B48,'пр.взв.'!B4:H175,3,FALSE)</f>
        <v>24.09.1995 кмс                            </v>
      </c>
      <c r="E48" s="195" t="str">
        <f>VLOOKUP(B48,'пр.взв.'!B4:H175,4,FALSE)</f>
        <v>МВД по Р. Башкортостан        </v>
      </c>
      <c r="F48" s="199">
        <v>2</v>
      </c>
      <c r="G48" s="197">
        <f>VLOOKUP(B48,'пр.взв.'!B4:H380,6,FALSE)</f>
        <v>0</v>
      </c>
      <c r="H48" s="183">
        <f>VLOOKUP(B48,'пр.взв.'!B4:H392,7,FALSE)</f>
        <v>0</v>
      </c>
    </row>
    <row r="49" spans="1:8" ht="11.25" customHeight="1">
      <c r="A49" s="200"/>
      <c r="B49" s="201"/>
      <c r="C49" s="183"/>
      <c r="D49" s="198"/>
      <c r="E49" s="196"/>
      <c r="F49" s="199"/>
      <c r="G49" s="197"/>
      <c r="H49" s="183"/>
    </row>
    <row r="50" spans="1:8" ht="11.25" customHeight="1">
      <c r="A50" s="200" t="s">
        <v>238</v>
      </c>
      <c r="B50" s="201">
        <v>29</v>
      </c>
      <c r="C50" s="183" t="str">
        <f>VLOOKUP(B50,'пр.взв.'!B4:H177,2,FALSE)</f>
        <v>МАЛАХОВ Павел Павлович</v>
      </c>
      <c r="D50" s="198" t="str">
        <f>VLOOKUP(B50,'пр.взв.'!B5:H177,3,FALSE)</f>
        <v>18.02.1991 1</v>
      </c>
      <c r="E50" s="195" t="str">
        <f>VLOOKUP(B50,'пр.взв.'!B5:H177,4,FALSE)</f>
        <v>ГУ МВД по Алтайскому кр.         </v>
      </c>
      <c r="F50" s="199">
        <v>2</v>
      </c>
      <c r="G50" s="197">
        <f>VLOOKUP(B50,'пр.взв.'!B5:H382,6,FALSE)</f>
        <v>0</v>
      </c>
      <c r="H50" s="183">
        <f>VLOOKUP(B50,'пр.взв.'!B5:H394,7,FALSE)</f>
        <v>0</v>
      </c>
    </row>
    <row r="51" spans="1:8" ht="11.25" customHeight="1">
      <c r="A51" s="200"/>
      <c r="B51" s="201"/>
      <c r="C51" s="183"/>
      <c r="D51" s="198"/>
      <c r="E51" s="196"/>
      <c r="F51" s="199"/>
      <c r="G51" s="197"/>
      <c r="H51" s="183"/>
    </row>
    <row r="52" spans="1:8" ht="11.25" customHeight="1">
      <c r="A52" s="200" t="s">
        <v>239</v>
      </c>
      <c r="B52" s="201">
        <v>1</v>
      </c>
      <c r="C52" s="183" t="str">
        <f>VLOOKUP(B52,'пр.взв.'!B5:H179,2,FALSE)</f>
        <v>МИХАЛИН Владислав Игоревич</v>
      </c>
      <c r="D52" s="198" t="str">
        <f>VLOOKUP(B52,'пр.взв.'!B5:H179,3,FALSE)</f>
        <v>15.06.1989 мс</v>
      </c>
      <c r="E52" s="195" t="str">
        <f>VLOOKUP(B52,'пр.взв.'!B5:H179,4,FALSE)</f>
        <v>УМВД по Вологодской обл.       </v>
      </c>
      <c r="F52" s="199">
        <v>2</v>
      </c>
      <c r="G52" s="197">
        <f>VLOOKUP(B52,'пр.взв.'!B5:H384,6,FALSE)</f>
        <v>5</v>
      </c>
      <c r="H52" s="183">
        <f>VLOOKUP(B52,'пр.взв.'!B5:H396,7,FALSE)</f>
        <v>6</v>
      </c>
    </row>
    <row r="53" spans="1:8" ht="11.25" customHeight="1">
      <c r="A53" s="200"/>
      <c r="B53" s="201"/>
      <c r="C53" s="183"/>
      <c r="D53" s="198"/>
      <c r="E53" s="196"/>
      <c r="F53" s="199"/>
      <c r="G53" s="197"/>
      <c r="H53" s="183"/>
    </row>
    <row r="54" spans="1:8" ht="11.25" customHeight="1">
      <c r="A54" s="200" t="s">
        <v>239</v>
      </c>
      <c r="B54" s="201">
        <v>53</v>
      </c>
      <c r="C54" s="183" t="str">
        <f>VLOOKUP(B54,'пр.взв.'!B5:H181,2,FALSE)</f>
        <v>МОЛИН Алексей Александрович</v>
      </c>
      <c r="D54" s="198" t="str">
        <f>VLOOKUP(B54,'пр.взв.'!B5:H181,3,FALSE)</f>
        <v>27.05.1981 кмс</v>
      </c>
      <c r="E54" s="195" t="str">
        <f>VLOOKUP(B54,'пр.взв.'!B7:H181,4,FALSE)</f>
        <v>УМВД по Пензенской обл.        </v>
      </c>
      <c r="F54" s="199">
        <v>2</v>
      </c>
      <c r="G54" s="197">
        <f>VLOOKUP(B54,'пр.взв.'!B5:H386,6,FALSE)</f>
        <v>0</v>
      </c>
      <c r="H54" s="183">
        <f>VLOOKUP(B54,'пр.взв.'!B5:H398,7,FALSE)</f>
        <v>0</v>
      </c>
    </row>
    <row r="55" spans="1:8" ht="11.25" customHeight="1">
      <c r="A55" s="200"/>
      <c r="B55" s="201"/>
      <c r="C55" s="183"/>
      <c r="D55" s="198"/>
      <c r="E55" s="196"/>
      <c r="F55" s="199"/>
      <c r="G55" s="197"/>
      <c r="H55" s="183"/>
    </row>
    <row r="56" spans="1:8" ht="11.25" customHeight="1">
      <c r="A56" s="200" t="s">
        <v>239</v>
      </c>
      <c r="B56" s="201">
        <v>45</v>
      </c>
      <c r="C56" s="183" t="str">
        <f>VLOOKUP(B56,'пр.взв.'!B5:H183,2,FALSE)</f>
        <v>САЛДАЕВ Владимир Евгеньевич</v>
      </c>
      <c r="D56" s="198" t="str">
        <f>VLOOKUP(B56,'пр.взв.'!B5:H183,3,FALSE)</f>
        <v>16.12.1985 кмс</v>
      </c>
      <c r="E56" s="195" t="str">
        <f>VLOOKUP(B56,'пр.взв.'!B56:H183,4,FALSE)</f>
        <v>МВД по Р. Алтай               </v>
      </c>
      <c r="F56" s="199">
        <v>2</v>
      </c>
      <c r="G56" s="197">
        <f>VLOOKUP(B56,'пр.взв.'!B5:H388,6,FALSE)</f>
        <v>0</v>
      </c>
      <c r="H56" s="183">
        <f>VLOOKUP(B56,'пр.взв.'!B5:H400,7,FALSE)</f>
        <v>0</v>
      </c>
    </row>
    <row r="57" spans="1:8" ht="11.25" customHeight="1">
      <c r="A57" s="200"/>
      <c r="B57" s="201"/>
      <c r="C57" s="183"/>
      <c r="D57" s="198"/>
      <c r="E57" s="196"/>
      <c r="F57" s="199"/>
      <c r="G57" s="197"/>
      <c r="H57" s="183"/>
    </row>
    <row r="58" spans="1:8" ht="11.25" customHeight="1">
      <c r="A58" s="200" t="s">
        <v>239</v>
      </c>
      <c r="B58" s="201">
        <v>7</v>
      </c>
      <c r="C58" s="183" t="str">
        <f>VLOOKUP(B58,'пр.взв.'!B5:H185,2,FALSE)</f>
        <v>ХОХОЕВ Сослан Эрикович</v>
      </c>
      <c r="D58" s="198" t="str">
        <f>VLOOKUP(B58,'пр.взв.'!B5:H185,3,FALSE)</f>
        <v>28.07.1991 1</v>
      </c>
      <c r="E58" s="195" t="str">
        <f>VLOOKUP(B58,'пр.взв.'!B5:H185,4,FALSE)</f>
        <v>УМВД по Сахалинской обл.       </v>
      </c>
      <c r="F58" s="199">
        <v>2</v>
      </c>
      <c r="G58" s="197">
        <f>VLOOKUP(B58,'пр.взв.'!B5:H390,6,FALSE)</f>
        <v>0</v>
      </c>
      <c r="H58" s="183">
        <f>VLOOKUP(B58,'пр.взв.'!B5:H402,7,FALSE)</f>
        <v>0</v>
      </c>
    </row>
    <row r="59" spans="1:8" ht="11.25" customHeight="1">
      <c r="A59" s="200"/>
      <c r="B59" s="201"/>
      <c r="C59" s="183"/>
      <c r="D59" s="198"/>
      <c r="E59" s="196"/>
      <c r="F59" s="199"/>
      <c r="G59" s="197"/>
      <c r="H59" s="183"/>
    </row>
    <row r="60" spans="1:8" ht="11.25" customHeight="1">
      <c r="A60" s="200" t="s">
        <v>239</v>
      </c>
      <c r="B60" s="201">
        <v>2</v>
      </c>
      <c r="C60" s="183" t="str">
        <f>VLOOKUP(B60,'пр.взв.'!B5:H187,2,FALSE)</f>
        <v>МИРОНОВ Николай Сергеевич             </v>
      </c>
      <c r="D60" s="198" t="str">
        <f>VLOOKUP(B60,'пр.взв.'!B6:H187,3,FALSE)</f>
        <v>13.06.1993 кмс                            </v>
      </c>
      <c r="E60" s="195" t="str">
        <f>VLOOKUP(B60,'пр.взв.'!B6:H187,4,FALSE)</f>
        <v>УТ МВД по ЦФО                 </v>
      </c>
      <c r="F60" s="199">
        <v>2</v>
      </c>
      <c r="G60" s="197">
        <f>VLOOKUP(B60,'пр.взв.'!B7:H392,6,FALSE)</f>
        <v>0</v>
      </c>
      <c r="H60" s="183">
        <f>VLOOKUP(B60,'пр.взв.'!B6:H404,7,FALSE)</f>
        <v>0</v>
      </c>
    </row>
    <row r="61" spans="1:8" ht="11.25" customHeight="1">
      <c r="A61" s="200"/>
      <c r="B61" s="201"/>
      <c r="C61" s="183"/>
      <c r="D61" s="198"/>
      <c r="E61" s="196"/>
      <c r="F61" s="199"/>
      <c r="G61" s="197"/>
      <c r="H61" s="183"/>
    </row>
    <row r="62" spans="1:8" ht="12.75" customHeight="1">
      <c r="A62" s="200" t="s">
        <v>239</v>
      </c>
      <c r="B62" s="201">
        <v>4</v>
      </c>
      <c r="C62" s="183" t="str">
        <f>VLOOKUP(B62,'пр.взв.'!B6:H189,2,FALSE)</f>
        <v>БАЙКУЛОВ Камал Али-Муратович          </v>
      </c>
      <c r="D62" s="198" t="str">
        <f>VLOOKUP(B62,'пр.взв.'!B6:H189,3,FALSE)</f>
        <v>19.01.1992 мс                             </v>
      </c>
      <c r="E62" s="195" t="str">
        <f>VLOOKUP(B62,'пр.взв.'!B6:H189,4,FALSE)</f>
        <v>МВД по КЧР                    </v>
      </c>
      <c r="F62" s="199">
        <v>2</v>
      </c>
      <c r="G62" s="197">
        <f>VLOOKUP(B62,'пр.взв.'!B6:H394,6,FALSE)</f>
        <v>0</v>
      </c>
      <c r="H62" s="183">
        <f>VLOOKUP(B62,'пр.взв.'!B6:H406,7,FALSE)</f>
        <v>0</v>
      </c>
    </row>
    <row r="63" spans="1:8" ht="12.75" customHeight="1">
      <c r="A63" s="200"/>
      <c r="B63" s="201"/>
      <c r="C63" s="183"/>
      <c r="D63" s="198"/>
      <c r="E63" s="196"/>
      <c r="F63" s="199"/>
      <c r="G63" s="197"/>
      <c r="H63" s="183"/>
    </row>
    <row r="64" spans="1:8" ht="12.75" customHeight="1">
      <c r="A64" s="200" t="s">
        <v>239</v>
      </c>
      <c r="B64" s="201">
        <v>40</v>
      </c>
      <c r="C64" s="183" t="str">
        <f>VLOOKUP(B64,'пр.взв.'!B6:H191,2,FALSE)</f>
        <v>МАНСУРОВ Вадим Алекович</v>
      </c>
      <c r="D64" s="198" t="str">
        <f>VLOOKUP(B64,'пр.взв.'!B6:H191,3,FALSE)</f>
        <v>14.04.1984 1</v>
      </c>
      <c r="E64" s="195" t="str">
        <f>VLOOKUP(B64,'пр.взв.'!B6:H191,4,FALSE)</f>
        <v>ГУ МВД по Челябинской обл        </v>
      </c>
      <c r="F64" s="199">
        <v>2</v>
      </c>
      <c r="G64" s="197">
        <f>VLOOKUP(B64,'пр.взв.'!B6:H396,6,FALSE)</f>
        <v>0</v>
      </c>
      <c r="H64" s="183">
        <f>VLOOKUP(B64,'пр.взв.'!B6:H408,7,FALSE)</f>
        <v>0</v>
      </c>
    </row>
    <row r="65" spans="1:8" ht="12.75" customHeight="1">
      <c r="A65" s="200"/>
      <c r="B65" s="201"/>
      <c r="C65" s="183"/>
      <c r="D65" s="198"/>
      <c r="E65" s="196"/>
      <c r="F65" s="199"/>
      <c r="G65" s="197"/>
      <c r="H65" s="183"/>
    </row>
    <row r="66" spans="1:8" ht="11.25" customHeight="1">
      <c r="A66" s="200" t="s">
        <v>239</v>
      </c>
      <c r="B66" s="201">
        <v>48</v>
      </c>
      <c r="C66" s="183" t="str">
        <f>VLOOKUP(B66,'пр.взв.'!B6:H193,2,FALSE)</f>
        <v>ШИБАНОВ Сергей Александрович                  </v>
      </c>
      <c r="D66" s="198" t="str">
        <f>VLOOKUP(B66,'пр.взв.'!B6:H193,3,FALSE)</f>
        <v>17.04.1981 змс                            </v>
      </c>
      <c r="E66" s="195" t="str">
        <f>VLOOKUP(B66,'пр.взв.'!B6:H193,4,FALSE)</f>
        <v>ГУ МВД по Нижегородской обл.   </v>
      </c>
      <c r="F66" s="199">
        <v>2</v>
      </c>
      <c r="G66" s="197">
        <f>VLOOKUP(B66,'пр.взв.'!B6:H398,6,FALSE)</f>
        <v>0</v>
      </c>
      <c r="H66" s="183">
        <f>VLOOKUP(B66,'пр.взв.'!B6:H410,7,FALSE)</f>
        <v>0</v>
      </c>
    </row>
    <row r="67" spans="1:8" ht="11.25" customHeight="1">
      <c r="A67" s="200"/>
      <c r="B67" s="201"/>
      <c r="C67" s="183"/>
      <c r="D67" s="198"/>
      <c r="E67" s="196"/>
      <c r="F67" s="199"/>
      <c r="G67" s="197"/>
      <c r="H67" s="183"/>
    </row>
    <row r="68" spans="1:8" ht="11.25" customHeight="1">
      <c r="A68" s="200" t="s">
        <v>239</v>
      </c>
      <c r="B68" s="201">
        <v>30</v>
      </c>
      <c r="C68" s="183" t="str">
        <f>VLOOKUP(B68,'пр.взв.'!B6:H195,2,FALSE)</f>
        <v>КСЕНЗОВ Игорь Александрович                   </v>
      </c>
      <c r="D68" s="198" t="str">
        <f>VLOOKUP(B68,'пр.взв.'!B6:H195,3,FALSE)</f>
        <v>22.03.1988 1                            </v>
      </c>
      <c r="E68" s="195" t="str">
        <f>VLOOKUP(B68,'пр.взв.'!B6:H195,4,FALSE)</f>
        <v>УМВД по Калининградской о      </v>
      </c>
      <c r="F68" s="199">
        <v>1</v>
      </c>
      <c r="G68" s="197">
        <f>VLOOKUP(B68,'пр.взв.'!B6:H400,6,FALSE)</f>
        <v>0</v>
      </c>
      <c r="H68" s="183">
        <f>VLOOKUP(B68,'пр.взв.'!B6:H412,7,FALSE)</f>
        <v>0</v>
      </c>
    </row>
    <row r="69" spans="1:8" ht="11.25" customHeight="1">
      <c r="A69" s="200"/>
      <c r="B69" s="201"/>
      <c r="C69" s="183"/>
      <c r="D69" s="198"/>
      <c r="E69" s="196"/>
      <c r="F69" s="199"/>
      <c r="G69" s="197"/>
      <c r="H69" s="183"/>
    </row>
    <row r="70" spans="1:8" ht="11.25" customHeight="1">
      <c r="A70" s="200" t="s">
        <v>239</v>
      </c>
      <c r="B70" s="201">
        <v>26</v>
      </c>
      <c r="C70" s="183" t="str">
        <f>VLOOKUP(B70,'пр.взв.'!B6:H197,2,FALSE)</f>
        <v>ПАНОВ Матвей Валерьевич                       </v>
      </c>
      <c r="D70" s="198" t="str">
        <f>VLOOKUP(B70,'пр.взв.'!B7:H197,3,FALSE)</f>
        <v>27.01.1990 мс                             </v>
      </c>
      <c r="E70" s="195" t="str">
        <f>VLOOKUP(B70,'пр.взв.'!B1:H197,4,FALSE)</f>
        <v>ГУ МВД по Саратовской обл        </v>
      </c>
      <c r="F70" s="199">
        <v>1</v>
      </c>
      <c r="G70" s="197">
        <f>VLOOKUP(B70,'пр.взв.'!B7:H402,6,FALSE)</f>
        <v>0</v>
      </c>
      <c r="H70" s="183">
        <f>VLOOKUP(B70,'пр.взв.'!B7:H414,7,FALSE)</f>
        <v>0</v>
      </c>
    </row>
    <row r="71" spans="1:8" ht="11.25" customHeight="1">
      <c r="A71" s="200"/>
      <c r="B71" s="201"/>
      <c r="C71" s="183"/>
      <c r="D71" s="198"/>
      <c r="E71" s="196"/>
      <c r="F71" s="199"/>
      <c r="G71" s="197"/>
      <c r="H71" s="183"/>
    </row>
    <row r="72" spans="1:8" ht="11.25" customHeight="1">
      <c r="A72" s="200" t="s">
        <v>239</v>
      </c>
      <c r="B72" s="201">
        <v>31</v>
      </c>
      <c r="C72" s="183" t="str">
        <f>VLOOKUP(B72,'пр.взв.'!B7:H199,2,FALSE)</f>
        <v>ШУЛЬГИН Александр Вячеславович</v>
      </c>
      <c r="D72" s="198" t="str">
        <f>VLOOKUP(B72,'пр.взв.'!B7:H199,3,FALSE)</f>
        <v>31.07.1982 кмс</v>
      </c>
      <c r="E72" s="195" t="str">
        <f>VLOOKUP(B72,'пр.взв.'!B7:H199,4,FALSE)</f>
        <v>УМВД по Курской обл</v>
      </c>
      <c r="F72" s="199">
        <v>1</v>
      </c>
      <c r="G72" s="197">
        <f>VLOOKUP(B72,'пр.взв.'!B7:H404,6,FALSE)</f>
        <v>0</v>
      </c>
      <c r="H72" s="183">
        <f>VLOOKUP(B72,'пр.взв.'!B7:H416,7,FALSE)</f>
        <v>0</v>
      </c>
    </row>
    <row r="73" spans="1:8" ht="11.25" customHeight="1">
      <c r="A73" s="200"/>
      <c r="B73" s="201"/>
      <c r="C73" s="183"/>
      <c r="D73" s="198"/>
      <c r="E73" s="196"/>
      <c r="F73" s="199"/>
      <c r="G73" s="197"/>
      <c r="H73" s="183"/>
    </row>
    <row r="74" spans="1:8" ht="11.25" customHeight="1">
      <c r="A74" s="200" t="s">
        <v>239</v>
      </c>
      <c r="B74" s="201">
        <v>27</v>
      </c>
      <c r="C74" s="183" t="str">
        <f>VLOOKUP(B74,'пр.взв.'!B7:H201,2,FALSE)</f>
        <v>ВЛАСОВ Максим Александрович</v>
      </c>
      <c r="D74" s="198" t="str">
        <f>VLOOKUP(B74,'пр.взв.'!B7:H201,3,FALSE)</f>
        <v>10.01.1990 мс</v>
      </c>
      <c r="E74" s="195" t="str">
        <f>VLOOKUP(B74,'пр.взв.'!B7:H201,4,FALSE)</f>
        <v>УМВД по Хабаровскому кр</v>
      </c>
      <c r="F74" s="199">
        <v>1</v>
      </c>
      <c r="G74" s="197">
        <f>VLOOKUP(B74,'пр.взв.'!B7:H406,6,FALSE)</f>
        <v>0</v>
      </c>
      <c r="H74" s="183">
        <f>VLOOKUP(B74,'пр.взв.'!B7:H418,7,FALSE)</f>
        <v>0</v>
      </c>
    </row>
    <row r="75" spans="1:8" ht="11.25" customHeight="1">
      <c r="A75" s="200"/>
      <c r="B75" s="201"/>
      <c r="C75" s="183"/>
      <c r="D75" s="198"/>
      <c r="E75" s="196"/>
      <c r="F75" s="199"/>
      <c r="G75" s="197"/>
      <c r="H75" s="183"/>
    </row>
    <row r="76" spans="1:8" ht="11.25" customHeight="1">
      <c r="A76" s="200" t="s">
        <v>240</v>
      </c>
      <c r="B76" s="201">
        <v>33</v>
      </c>
      <c r="C76" s="183" t="str">
        <f>VLOOKUP(B76,'пр.взв.'!B7:H203,2,FALSE)</f>
        <v>БУГАЕВ Павел Григорьевич</v>
      </c>
      <c r="D76" s="198" t="str">
        <f>VLOOKUP(B76,'пр.взв.'!B1:H203,3,FALSE)</f>
        <v>22.11.1982 кмс</v>
      </c>
      <c r="E76" s="195" t="str">
        <f>VLOOKUP(B76,'пр.взв.'!B7:H203,4,FALSE)</f>
        <v>УМВД по Астраханской обл.      </v>
      </c>
      <c r="F76" s="199">
        <v>1</v>
      </c>
      <c r="G76" s="197">
        <f>VLOOKUP(B76,'пр.взв.'!B7:H408,6,FALSE)</f>
        <v>0</v>
      </c>
      <c r="H76" s="183">
        <f>VLOOKUP(B76,'пр.взв.'!B7:H420,7,FALSE)</f>
        <v>0</v>
      </c>
    </row>
    <row r="77" spans="1:8" ht="11.25" customHeight="1">
      <c r="A77" s="200"/>
      <c r="B77" s="201"/>
      <c r="C77" s="183"/>
      <c r="D77" s="198"/>
      <c r="E77" s="196"/>
      <c r="F77" s="199"/>
      <c r="G77" s="197"/>
      <c r="H77" s="183"/>
    </row>
    <row r="78" spans="1:8" ht="11.25" customHeight="1">
      <c r="A78" s="200" t="s">
        <v>240</v>
      </c>
      <c r="B78" s="201">
        <v>49</v>
      </c>
      <c r="C78" s="183" t="str">
        <f>VLOOKUP(B78,'пр.взв.'!B7:H205,2,FALSE)</f>
        <v>ЗАРЩИКОВ Павел Александрович</v>
      </c>
      <c r="D78" s="198" t="str">
        <f>VLOOKUP(B78,'пр.взв.'!B7:H205,3,FALSE)</f>
        <v>22.04.1988 1</v>
      </c>
      <c r="E78" s="195" t="str">
        <f>VLOOKUP(B78,'пр.взв.'!B7:H205,4,FALSE)</f>
        <v>УТ МВД по ЦФО                 </v>
      </c>
      <c r="F78" s="199">
        <v>1</v>
      </c>
      <c r="G78" s="197">
        <f>VLOOKUP(B78,'пр.взв.'!B7:H410,6,FALSE)</f>
        <v>0</v>
      </c>
      <c r="H78" s="183">
        <f>VLOOKUP(B78,'пр.взв.'!B7:H422,7,FALSE)</f>
        <v>0</v>
      </c>
    </row>
    <row r="79" spans="1:8" ht="11.25" customHeight="1">
      <c r="A79" s="200"/>
      <c r="B79" s="201"/>
      <c r="C79" s="183"/>
      <c r="D79" s="198"/>
      <c r="E79" s="196"/>
      <c r="F79" s="199"/>
      <c r="G79" s="197"/>
      <c r="H79" s="183"/>
    </row>
    <row r="80" spans="1:8" ht="11.25" customHeight="1">
      <c r="A80" s="200" t="s">
        <v>240</v>
      </c>
      <c r="B80" s="201">
        <v>57</v>
      </c>
      <c r="C80" s="183" t="str">
        <f>VLOOKUP(B80,'пр.взв.'!B7:H207,2,FALSE)</f>
        <v>ГРЕЧИШНИКОВ Руслан Олегович</v>
      </c>
      <c r="D80" s="198" t="str">
        <f>VLOOKUP(B80,'пр.взв.'!B1:H207,3,FALSE)</f>
        <v>20.05.1992 мс</v>
      </c>
      <c r="E80" s="195" t="str">
        <f>VLOOKUP(B80,'пр.взв.'!B1:H207,4,FALSE)</f>
        <v>УМВД по Белгородской обл.      </v>
      </c>
      <c r="F80" s="199">
        <v>1</v>
      </c>
      <c r="G80" s="197">
        <f>VLOOKUP(B80,'пр.взв.'!B1:H412,6,FALSE)</f>
        <v>0</v>
      </c>
      <c r="H80" s="183">
        <f>VLOOKUP(B80,'пр.взв.'!B1:H424,7,FALSE)</f>
        <v>0</v>
      </c>
    </row>
    <row r="81" spans="1:8" ht="11.25" customHeight="1">
      <c r="A81" s="200"/>
      <c r="B81" s="201"/>
      <c r="C81" s="183"/>
      <c r="D81" s="198"/>
      <c r="E81" s="196"/>
      <c r="F81" s="199"/>
      <c r="G81" s="197"/>
      <c r="H81" s="183"/>
    </row>
    <row r="82" spans="1:8" ht="11.25" customHeight="1">
      <c r="A82" s="200" t="s">
        <v>240</v>
      </c>
      <c r="B82" s="201">
        <v>37</v>
      </c>
      <c r="C82" s="183" t="str">
        <f>VLOOKUP(B82,'пр.взв.'!B1:H209,2,FALSE)</f>
        <v>АРОЯН Геворг Рафаелович</v>
      </c>
      <c r="D82" s="198" t="str">
        <f>VLOOKUP(B82,'пр.взв.'!B1:H209,3,FALSE)</f>
        <v>02.07.1990 кмс</v>
      </c>
      <c r="E82" s="195" t="str">
        <f>VLOOKUP(B82,'пр.взв.'!B1:H209,4,FALSE)</f>
        <v>УМВД по Тамбовской обл.</v>
      </c>
      <c r="F82" s="199">
        <v>1</v>
      </c>
      <c r="G82" s="197">
        <f>VLOOKUP(B82,'пр.взв.'!B1:H414,6,FALSE)</f>
        <v>0</v>
      </c>
      <c r="H82" s="183">
        <f>VLOOKUP(B82,'пр.взв.'!B1:H426,7,FALSE)</f>
        <v>0</v>
      </c>
    </row>
    <row r="83" spans="1:8" ht="11.25" customHeight="1">
      <c r="A83" s="200"/>
      <c r="B83" s="201"/>
      <c r="C83" s="183"/>
      <c r="D83" s="198"/>
      <c r="E83" s="196"/>
      <c r="F83" s="199"/>
      <c r="G83" s="197"/>
      <c r="H83" s="183"/>
    </row>
    <row r="84" spans="1:8" ht="11.25" customHeight="1">
      <c r="A84" s="200" t="s">
        <v>240</v>
      </c>
      <c r="B84" s="201">
        <v>21</v>
      </c>
      <c r="C84" s="183" t="str">
        <f>VLOOKUP(B84,'пр.взв.'!B1:H211,2,FALSE)</f>
        <v>ОБУХОВ Александр Владимирович</v>
      </c>
      <c r="D84" s="198" t="str">
        <f>VLOOKUP(B84,'пр.взв.'!B1:H211,3,FALSE)</f>
        <v>26.10.1993 кмс</v>
      </c>
      <c r="E84" s="195" t="str">
        <f>VLOOKUP(B84,'пр.взв.'!B1:H211,4,FALSE)</f>
        <v>УМВД по Кировской обл.         </v>
      </c>
      <c r="F84" s="199">
        <v>1</v>
      </c>
      <c r="G84" s="197">
        <f>VLOOKUP(B84,'пр.взв.'!B1:H416,6,FALSE)</f>
        <v>0</v>
      </c>
      <c r="H84" s="183">
        <f>VLOOKUP(B84,'пр.взв.'!B1:H428,7,FALSE)</f>
        <v>0</v>
      </c>
    </row>
    <row r="85" spans="1:8" ht="11.25" customHeight="1">
      <c r="A85" s="200"/>
      <c r="B85" s="201"/>
      <c r="C85" s="183"/>
      <c r="D85" s="198"/>
      <c r="E85" s="196"/>
      <c r="F85" s="199"/>
      <c r="G85" s="197"/>
      <c r="H85" s="183"/>
    </row>
    <row r="86" spans="1:8" ht="11.25" customHeight="1">
      <c r="A86" s="200" t="s">
        <v>240</v>
      </c>
      <c r="B86" s="201">
        <v>13</v>
      </c>
      <c r="C86" s="183" t="str">
        <f>VLOOKUP(B86,'пр.взв.'!B1:H213,2,FALSE)</f>
        <v>ТАГИРОВ Сабир Уяхатдинович</v>
      </c>
      <c r="D86" s="198" t="str">
        <f>VLOOKUP(B86,'пр.взв.'!B1:H213,3,FALSE)</f>
        <v>28.09.1986 кмс</v>
      </c>
      <c r="E86" s="195" t="str">
        <f>VLOOKUP(B86,'пр.взв.'!B1:H213,4,FALSE)</f>
        <v>УМВД по Ямало-Ненецкому А      </v>
      </c>
      <c r="F86" s="199">
        <v>1</v>
      </c>
      <c r="G86" s="197" t="e">
        <f>VLOOKUP(B86,пр.взв.!B1H418,6,FALSE)</f>
        <v>#NAME?</v>
      </c>
      <c r="H86" s="183">
        <f>VLOOKUP(B86,'пр.взв.'!B1:H430,7,FALSE)</f>
        <v>0</v>
      </c>
    </row>
    <row r="87" spans="1:8" ht="11.25" customHeight="1">
      <c r="A87" s="200"/>
      <c r="B87" s="201"/>
      <c r="C87" s="183"/>
      <c r="D87" s="198"/>
      <c r="E87" s="196"/>
      <c r="F87" s="199"/>
      <c r="G87" s="197"/>
      <c r="H87" s="183"/>
    </row>
    <row r="88" spans="1:8" ht="11.25" customHeight="1">
      <c r="A88" s="200" t="s">
        <v>240</v>
      </c>
      <c r="B88" s="201">
        <v>51</v>
      </c>
      <c r="C88" s="183" t="str">
        <f>VLOOKUP(B88,'пр.взв.'!B1:H215,2,FALSE)</f>
        <v>ЗИТЛЯУЖЕВ Арсен Хусинович</v>
      </c>
      <c r="D88" s="198" t="str">
        <f>VLOOKUP(B88,'пр.взв.'!B1:H215,3,FALSE)</f>
        <v>07.03.1979 кмс</v>
      </c>
      <c r="E88" s="195" t="str">
        <f>VLOOKUP(B88,'пр.взв.'!B1:H215,4,FALSE)</f>
        <v>УМВД по ХМАО-Югре              </v>
      </c>
      <c r="F88" s="199">
        <v>1</v>
      </c>
      <c r="G88" s="197">
        <f>VLOOKUP(B88,'пр.взв.'!B1:H420,6,FALSE)</f>
        <v>0</v>
      </c>
      <c r="H88" s="183">
        <f>VLOOKUP(B88,'пр.взв.'!B1:H432,7,FALSE)</f>
        <v>0</v>
      </c>
    </row>
    <row r="89" spans="1:8" ht="11.25" customHeight="1">
      <c r="A89" s="200"/>
      <c r="B89" s="201"/>
      <c r="C89" s="183"/>
      <c r="D89" s="198"/>
      <c r="E89" s="196"/>
      <c r="F89" s="199"/>
      <c r="G89" s="197"/>
      <c r="H89" s="183"/>
    </row>
    <row r="90" spans="1:8" ht="11.25" customHeight="1">
      <c r="A90" s="200" t="s">
        <v>240</v>
      </c>
      <c r="B90" s="201">
        <v>43</v>
      </c>
      <c r="C90" s="183" t="str">
        <f>VLOOKUP(B90,'пр.взв.'!B1:H217,2,FALSE)</f>
        <v>МИХАЙЛОВСКИЙ Александр Михайлович</v>
      </c>
      <c r="D90" s="198" t="str">
        <f>VLOOKUP(B90,'пр.взв.'!B1:H217,3,FALSE)</f>
        <v>20.06.1991 1</v>
      </c>
      <c r="E90" s="195" t="str">
        <f>VLOOKUP(B90,'пр.взв.'!B1:H217,4,FALSE)</f>
        <v>УМВД по Брянской обл</v>
      </c>
      <c r="F90" s="199">
        <v>1</v>
      </c>
      <c r="G90" s="197">
        <f>VLOOKUP(B90,'пр.взв.'!B1:H422,6,FALSE)</f>
        <v>0</v>
      </c>
      <c r="H90" s="183">
        <f>VLOOKUP(B90,'пр.взв.'!B1:H434,7,FALSE)</f>
        <v>0</v>
      </c>
    </row>
    <row r="91" spans="1:8" ht="11.25" customHeight="1">
      <c r="A91" s="200"/>
      <c r="B91" s="201"/>
      <c r="C91" s="183"/>
      <c r="D91" s="198"/>
      <c r="E91" s="196"/>
      <c r="F91" s="199"/>
      <c r="G91" s="197"/>
      <c r="H91" s="183"/>
    </row>
    <row r="92" spans="1:8" ht="12.75">
      <c r="A92" s="200" t="s">
        <v>240</v>
      </c>
      <c r="B92" s="201">
        <v>39</v>
      </c>
      <c r="C92" s="183" t="str">
        <f>VLOOKUP(B92,'пр.взв.'!B1:H219,2,FALSE)</f>
        <v>ГАДЖИХАНОВ Аслан Гаджиалиевич</v>
      </c>
      <c r="D92" s="198" t="str">
        <f>VLOOKUP(B92,'пр.взв.'!B1:H219,3,FALSE)</f>
        <v>09.02.1993 1</v>
      </c>
      <c r="E92" s="195" t="str">
        <f>VLOOKUP(B92,'пр.взв.'!B1:H219,4,FALSE)</f>
        <v>УМВД по Новгородской обл.      </v>
      </c>
      <c r="F92" s="199">
        <v>1</v>
      </c>
      <c r="G92" s="197">
        <f>VLOOKUP(B92,'пр.взв.'!B1:H424,6,FALSE)</f>
        <v>0</v>
      </c>
      <c r="H92" s="183">
        <f>VLOOKUP(B92,'пр.взв.'!B1:H436,7,FALSE)</f>
        <v>0</v>
      </c>
    </row>
    <row r="93" spans="1:8" ht="12.75">
      <c r="A93" s="200"/>
      <c r="B93" s="201"/>
      <c r="C93" s="183"/>
      <c r="D93" s="198"/>
      <c r="E93" s="196"/>
      <c r="F93" s="199"/>
      <c r="G93" s="197"/>
      <c r="H93" s="183"/>
    </row>
    <row r="94" spans="1:8" ht="12.75">
      <c r="A94" s="200" t="s">
        <v>240</v>
      </c>
      <c r="B94" s="201">
        <v>55</v>
      </c>
      <c r="C94" s="183" t="str">
        <f>VLOOKUP(B94,'пр.взв.'!B1:H221,2,FALSE)</f>
        <v>ДЗАХКИЕВ Джабраил Микаилович                  </v>
      </c>
      <c r="D94" s="198" t="str">
        <f>VLOOKUP(B94,'пр.взв.'!B1:H221,3,FALSE)</f>
        <v>24.02.1986 кмс                            </v>
      </c>
      <c r="E94" s="195" t="str">
        <f>VLOOKUP(B94,'пр.взв.'!B1:H221,4,FALSE)</f>
        <v>МВД по Р. Ингушетия           </v>
      </c>
      <c r="F94" s="199">
        <v>1</v>
      </c>
      <c r="G94" s="197">
        <f>VLOOKUP(B94,'пр.взв.'!B1:H426,6,FALSE)</f>
        <v>0</v>
      </c>
      <c r="H94" s="183">
        <f>VLOOKUP(B94,'пр.взв.'!B1:H438,7,FALSE)</f>
        <v>0</v>
      </c>
    </row>
    <row r="95" spans="1:8" ht="12.75">
      <c r="A95" s="200"/>
      <c r="B95" s="201"/>
      <c r="C95" s="183"/>
      <c r="D95" s="198"/>
      <c r="E95" s="196"/>
      <c r="F95" s="199"/>
      <c r="G95" s="197"/>
      <c r="H95" s="183"/>
    </row>
    <row r="96" spans="1:8" ht="12.75">
      <c r="A96" s="200" t="s">
        <v>240</v>
      </c>
      <c r="B96" s="201">
        <v>15</v>
      </c>
      <c r="C96" s="183" t="str">
        <f>VLOOKUP(B96,'пр.взв.'!B1:H223,2,FALSE)</f>
        <v>ПРОСИНЕНКОВ Григорий Викторович</v>
      </c>
      <c r="D96" s="198" t="str">
        <f>VLOOKUP(B96,'пр.взв.'!B1:H223,3,FALSE)</f>
        <v>26.06.1985 мс</v>
      </c>
      <c r="E96" s="195" t="str">
        <f>VLOOKUP(B96,'пр.взв.'!B1:H223,4,FALSE)</f>
        <v>УМВД по Смоленской обл.        </v>
      </c>
      <c r="F96" s="199">
        <v>1</v>
      </c>
      <c r="G96" s="197">
        <f>VLOOKUP(B96,'пр.взв.'!B1:H428,6,FALSE)</f>
        <v>0</v>
      </c>
      <c r="H96" s="183">
        <f>VLOOKUP(B96,'пр.взв.'!B1:H440,7,FALSE)</f>
        <v>0</v>
      </c>
    </row>
    <row r="97" spans="1:8" ht="12.75">
      <c r="A97" s="200"/>
      <c r="B97" s="201"/>
      <c r="C97" s="183"/>
      <c r="D97" s="198"/>
      <c r="E97" s="196"/>
      <c r="F97" s="199"/>
      <c r="G97" s="197"/>
      <c r="H97" s="183"/>
    </row>
    <row r="98" spans="1:8" ht="12.75">
      <c r="A98" s="200" t="s">
        <v>240</v>
      </c>
      <c r="B98" s="201">
        <v>34</v>
      </c>
      <c r="C98" s="183" t="str">
        <f>VLOOKUP(B98,'пр.взв.'!B1:H225,2,FALSE)</f>
        <v>ЕЛЕЧКО Константин Николаевич</v>
      </c>
      <c r="D98" s="198" t="str">
        <f>VLOOKUP(B98,'пр.взв.'!B1:H225,3,FALSE)</f>
        <v>02.04.1990 мс</v>
      </c>
      <c r="E98" s="195" t="str">
        <f>VLOOKUP(B98,'пр.взв.'!B1:H225,4,FALSE)</f>
        <v>УМВД по ХМАО-Югре              </v>
      </c>
      <c r="F98" s="199">
        <v>1</v>
      </c>
      <c r="G98" s="197">
        <f>VLOOKUP(B98,'пр.взв.'!B1:H430,6,FALSE)</f>
        <v>0</v>
      </c>
      <c r="H98" s="183">
        <f>VLOOKUP(B98,'пр.взв.'!B1:H442,7,FALSE)</f>
        <v>0</v>
      </c>
    </row>
    <row r="99" spans="1:8" ht="12.75">
      <c r="A99" s="200"/>
      <c r="B99" s="201"/>
      <c r="C99" s="183"/>
      <c r="D99" s="198"/>
      <c r="E99" s="196"/>
      <c r="F99" s="199"/>
      <c r="G99" s="197"/>
      <c r="H99" s="183"/>
    </row>
    <row r="100" spans="1:8" ht="12.75">
      <c r="A100" s="200" t="s">
        <v>240</v>
      </c>
      <c r="B100" s="201">
        <v>50</v>
      </c>
      <c r="C100" s="183" t="str">
        <f>VLOOKUP(B100,'пр.взв.'!B1:H227,2,FALSE)</f>
        <v>ГРИЧУН Андрей Федорович                       </v>
      </c>
      <c r="D100" s="198" t="str">
        <f>VLOOKUP(B100,'пр.взв.'!B1:H227,3,FALSE)</f>
        <v>28.12.1989 мс                            </v>
      </c>
      <c r="E100" s="195" t="str">
        <f>VLOOKUP(B100,'пр.взв.'!B1:H227,4,FALSE)</f>
        <v>УТ МВД по УрФО           </v>
      </c>
      <c r="F100" s="199">
        <v>1</v>
      </c>
      <c r="G100" s="197">
        <f>VLOOKUP(B100,'пр.взв.'!B1:H432,6,FALSE)</f>
        <v>0</v>
      </c>
      <c r="H100" s="183">
        <f>VLOOKUP(B100,'пр.взв.'!B1:H444,7,FALSE)</f>
        <v>0</v>
      </c>
    </row>
    <row r="101" spans="1:8" ht="12.75">
      <c r="A101" s="200"/>
      <c r="B101" s="201"/>
      <c r="C101" s="183"/>
      <c r="D101" s="198"/>
      <c r="E101" s="196"/>
      <c r="F101" s="199"/>
      <c r="G101" s="197"/>
      <c r="H101" s="183"/>
    </row>
    <row r="102" spans="1:8" ht="12.75">
      <c r="A102" s="200" t="s">
        <v>240</v>
      </c>
      <c r="B102" s="201">
        <v>10</v>
      </c>
      <c r="C102" s="183" t="str">
        <f>VLOOKUP(B102,'пр.взв.'!B1:H229,2,FALSE)</f>
        <v>ДАВЫДОВ Денис Игоревич                        </v>
      </c>
      <c r="D102" s="198" t="str">
        <f>VLOOKUP(B102,'пр.взв.'!B1:H229,3,FALSE)</f>
        <v>16.11.1987 змс                        </v>
      </c>
      <c r="E102" s="195" t="str">
        <f>VLOOKUP(B102,'пр.взв.'!B1:H229,4,FALSE)</f>
        <v>ГУ МВД по Московской обл.        </v>
      </c>
      <c r="F102" s="199">
        <v>1</v>
      </c>
      <c r="G102" s="197">
        <f>VLOOKUP(B102,'пр.взв.'!B1:H434,6,FALSE)</f>
        <v>0</v>
      </c>
      <c r="H102" s="183">
        <f>VLOOKUP(B102,'пр.взв.'!B1:H446,7,FALSE)</f>
        <v>0</v>
      </c>
    </row>
    <row r="103" spans="1:8" ht="12.75">
      <c r="A103" s="200"/>
      <c r="B103" s="201"/>
      <c r="C103" s="183"/>
      <c r="D103" s="198"/>
      <c r="E103" s="196"/>
      <c r="F103" s="199"/>
      <c r="G103" s="197"/>
      <c r="H103" s="183"/>
    </row>
    <row r="104" spans="1:8" ht="12.75">
      <c r="A104" s="200" t="s">
        <v>240</v>
      </c>
      <c r="B104" s="201">
        <v>38</v>
      </c>
      <c r="C104" s="183" t="str">
        <f>VLOOKUP(B104,'пр.взв.'!B1:H231,2,FALSE)</f>
        <v>ТАТАЛОВ Ахмед Сайд-Хусейнович</v>
      </c>
      <c r="D104" s="198" t="str">
        <f>VLOOKUP(B104,'пр.взв.'!B1:H231,3,FALSE)</f>
        <v>14.03.1991 кмс</v>
      </c>
      <c r="E104" s="195" t="str">
        <f>VLOOKUP(B104,'пр.взв.'!B1:H231,4,FALSE)</f>
        <v>МВД по Чеченской Р.</v>
      </c>
      <c r="F104" s="199">
        <v>1</v>
      </c>
      <c r="G104" s="197">
        <f>VLOOKUP(B104,'пр.взв.'!B1:H436,6,FALSE)</f>
        <v>0</v>
      </c>
      <c r="H104" s="183">
        <f>VLOOKUP(B104,'пр.взв.'!B1:H448,7,FALSE)</f>
        <v>0</v>
      </c>
    </row>
    <row r="105" spans="1:8" ht="12.75">
      <c r="A105" s="200"/>
      <c r="B105" s="201"/>
      <c r="C105" s="183"/>
      <c r="D105" s="198"/>
      <c r="E105" s="196"/>
      <c r="F105" s="199"/>
      <c r="G105" s="197"/>
      <c r="H105" s="183"/>
    </row>
    <row r="106" spans="1:8" ht="12.75">
      <c r="A106" s="200" t="s">
        <v>240</v>
      </c>
      <c r="B106" s="201">
        <v>46</v>
      </c>
      <c r="C106" s="183" t="str">
        <f>VLOOKUP(B106,'пр.взв.'!B1:H233,2,FALSE)</f>
        <v>ХАРЕЧКИН Алексей Сергеевич</v>
      </c>
      <c r="D106" s="198" t="str">
        <f>VLOOKUP(B106,'пр.взв.'!B1:H233,3,FALSE)</f>
        <v>04.07.1982 кмс</v>
      </c>
      <c r="E106" s="195" t="str">
        <f>VLOOKUP(B106,'пр.взв.'!B1:H233,4,FALSE)</f>
        <v>УМВД по Мурманской обл.        </v>
      </c>
      <c r="F106" s="199">
        <v>1</v>
      </c>
      <c r="G106" s="197">
        <f>VLOOKUP(B106,'пр.взв.'!B1:H438,6,FALSE)</f>
        <v>0</v>
      </c>
      <c r="H106" s="183">
        <f>VLOOKUP(B106,'пр.взв.'!B1:H450,7,FALSE)</f>
        <v>0</v>
      </c>
    </row>
    <row r="107" spans="1:8" ht="12.75">
      <c r="A107" s="200"/>
      <c r="B107" s="201"/>
      <c r="C107" s="183"/>
      <c r="D107" s="198"/>
      <c r="E107" s="196"/>
      <c r="F107" s="199"/>
      <c r="G107" s="197"/>
      <c r="H107" s="183"/>
    </row>
    <row r="108" spans="1:8" ht="12.75">
      <c r="A108" s="200" t="s">
        <v>240</v>
      </c>
      <c r="B108" s="201">
        <v>36</v>
      </c>
      <c r="C108" s="183" t="str">
        <f>VLOOKUP(B108,'пр.взв.'!B1:H235,2,FALSE)</f>
        <v>CОШНИКОВ Илья Владимирович</v>
      </c>
      <c r="D108" s="198" t="str">
        <f>VLOOKUP(B108,'пр.взв.'!B1:H235,3,FALSE)</f>
        <v>29.05.1992 кмс</v>
      </c>
      <c r="E108" s="195" t="str">
        <f>VLOOKUP(B108,'пр.взв.'!B1:H235,4,FALSE)</f>
        <v>ГУ МВД по Новосибирской о        </v>
      </c>
      <c r="F108" s="199">
        <v>1</v>
      </c>
      <c r="G108" s="197">
        <f>VLOOKUP(B108,'пр.взв.'!B1:H440,6,FALSE)</f>
        <v>0</v>
      </c>
      <c r="H108" s="183">
        <f>VLOOKUP(B108,'пр.взв.'!B1:H452,7,FALSE)</f>
        <v>0</v>
      </c>
    </row>
    <row r="109" spans="1:8" ht="12.75">
      <c r="A109" s="200"/>
      <c r="B109" s="201"/>
      <c r="C109" s="183"/>
      <c r="D109" s="198"/>
      <c r="E109" s="196"/>
      <c r="F109" s="199"/>
      <c r="G109" s="197"/>
      <c r="H109" s="183"/>
    </row>
    <row r="110" spans="1:8" ht="12.75">
      <c r="A110" s="200" t="s">
        <v>240</v>
      </c>
      <c r="B110" s="201">
        <v>20</v>
      </c>
      <c r="C110" s="183" t="str">
        <f>VLOOKUP(B110,'пр.взв.'!B1:H237,2,FALSE)</f>
        <v>ЧЕМЕЗОВ Павел Николаевич </v>
      </c>
      <c r="D110" s="198" t="str">
        <f>VLOOKUP(B110,'пр.взв.'!B1:H237,3,FALSE)</f>
        <v>30.01.1987 1</v>
      </c>
      <c r="E110" s="195" t="str">
        <f>VLOOKUP(B110,'пр.взв.'!B1:H237,4,FALSE)</f>
        <v>МВД по Р.САХА (Якутия)        </v>
      </c>
      <c r="F110" s="199">
        <v>1</v>
      </c>
      <c r="G110" s="197">
        <f>VLOOKUP(B110,'пр.взв.'!B1:H442,6,FALSE)</f>
        <v>0</v>
      </c>
      <c r="H110" s="183">
        <f>VLOOKUP(B110,'пр.взв.'!B1:H454,7,FALSE)</f>
        <v>0</v>
      </c>
    </row>
    <row r="111" spans="1:8" ht="12.75">
      <c r="A111" s="200"/>
      <c r="B111" s="201"/>
      <c r="C111" s="183"/>
      <c r="D111" s="198"/>
      <c r="E111" s="196"/>
      <c r="F111" s="199"/>
      <c r="G111" s="197"/>
      <c r="H111" s="183"/>
    </row>
    <row r="112" spans="1:8" ht="12.75">
      <c r="A112" s="200" t="s">
        <v>240</v>
      </c>
      <c r="B112" s="201">
        <v>12</v>
      </c>
      <c r="C112" s="183" t="str">
        <f>VLOOKUP(B112,'пр.взв.'!B1:H239,2,FALSE)</f>
        <v>ЯКОВЛЕВ Дмитрий Михайлович</v>
      </c>
      <c r="D112" s="198" t="str">
        <f>VLOOKUP(B112,'пр.взв.'!B1:H239,3,FALSE)</f>
        <v>09.02.1982 1</v>
      </c>
      <c r="E112" s="195" t="str">
        <f>VLOOKUP(B112,'пр.взв.'!B1:H239,4,FALSE)</f>
        <v>МВД по Чувашской Р.           </v>
      </c>
      <c r="F112" s="199">
        <v>1</v>
      </c>
      <c r="G112" s="197">
        <f>VLOOKUP(B112,'пр.взв.'!B1:H444,6,FALSE)</f>
        <v>0</v>
      </c>
      <c r="H112" s="183">
        <f>VLOOKUP(B112,'пр.взв.'!B1:H456,7,FALSE)</f>
        <v>0</v>
      </c>
    </row>
    <row r="113" spans="1:8" ht="12.75">
      <c r="A113" s="200"/>
      <c r="B113" s="201"/>
      <c r="C113" s="183"/>
      <c r="D113" s="198"/>
      <c r="E113" s="196"/>
      <c r="F113" s="199"/>
      <c r="G113" s="197"/>
      <c r="H113" s="183"/>
    </row>
    <row r="114" spans="1:8" ht="12.75">
      <c r="A114" s="200" t="s">
        <v>240</v>
      </c>
      <c r="B114" s="201">
        <v>8</v>
      </c>
      <c r="C114" s="183" t="str">
        <f>VLOOKUP(B114,'пр.взв.'!B1:H241,2,FALSE)</f>
        <v>МОНГУШ Мерген Маадырович</v>
      </c>
      <c r="D114" s="198" t="str">
        <f>VLOOKUP(B114,'пр.взв.'!B1:H241,3,FALSE)</f>
        <v>19.01.1990 кмс</v>
      </c>
      <c r="E114" s="195" t="str">
        <f>VLOOKUP(B114,'пр.взв.'!B1:H241,4,FALSE)</f>
        <v>МВД по Р. Тыва                </v>
      </c>
      <c r="F114" s="199">
        <v>1</v>
      </c>
      <c r="G114" s="197">
        <f>VLOOKUP(B114,'пр.взв.'!B1:H446,6,FALSE)</f>
        <v>0</v>
      </c>
      <c r="H114" s="183">
        <f>VLOOKUP(B114,'пр.взв.'!B1:H458,7,FALSE)</f>
        <v>0</v>
      </c>
    </row>
    <row r="115" spans="1:8" ht="12.75">
      <c r="A115" s="200"/>
      <c r="B115" s="201"/>
      <c r="C115" s="183"/>
      <c r="D115" s="198"/>
      <c r="E115" s="196"/>
      <c r="F115" s="199"/>
      <c r="G115" s="197"/>
      <c r="H115" s="183"/>
    </row>
    <row r="116" spans="1:8" ht="12.75">
      <c r="A116" s="200" t="s">
        <v>240</v>
      </c>
      <c r="B116" s="201">
        <v>56</v>
      </c>
      <c r="C116" s="183" t="str">
        <f>VLOOKUP(B116,'пр.взв.'!B1:H243,2,FALSE)</f>
        <v>ШЕПЕЛЕВ Максим Вячеславович</v>
      </c>
      <c r="D116" s="198" t="str">
        <f>VLOOKUP(B116,'пр.взв.'!B1:H243,3,FALSE)</f>
        <v>14.11.1986 мс</v>
      </c>
      <c r="E116" s="195" t="str">
        <f>VLOOKUP(B116,'пр.взв.'!B1:H243,4,FALSE)</f>
        <v>УМВД по Пензенской обл.        </v>
      </c>
      <c r="F116" s="199">
        <v>1</v>
      </c>
      <c r="G116" s="197">
        <f>VLOOKUP(B116,'пр.взв.'!B1:H448,6,FALSE)</f>
        <v>0</v>
      </c>
      <c r="H116" s="183">
        <f>VLOOKUP(B116,'пр.взв.'!B1:H460,7,FALSE)</f>
        <v>0</v>
      </c>
    </row>
    <row r="117" spans="1:8" ht="12.75">
      <c r="A117" s="200"/>
      <c r="B117" s="201"/>
      <c r="C117" s="183"/>
      <c r="D117" s="198"/>
      <c r="E117" s="196"/>
      <c r="F117" s="199"/>
      <c r="G117" s="197"/>
      <c r="H117" s="183"/>
    </row>
    <row r="118" spans="1:8" ht="12.75">
      <c r="A118" s="200" t="s">
        <v>240</v>
      </c>
      <c r="B118" s="201">
        <v>16</v>
      </c>
      <c r="C118" s="183" t="str">
        <f>VLOOKUP(B118,'пр.взв.'!B1:H245,2,FALSE)</f>
        <v>КУРБАНОВ Эдуард Исабегович</v>
      </c>
      <c r="D118" s="198" t="str">
        <f>VLOOKUP(B118,'пр.взв.'!B1:H245,3,FALSE)</f>
        <v>25.12.1992 кмс</v>
      </c>
      <c r="E118" s="195" t="str">
        <f>VLOOKUP(B118,'пр.взв.'!B1:H245,4,FALSE)</f>
        <v>ГУ МВД по Ставропольскому        </v>
      </c>
      <c r="F118" s="199">
        <v>1</v>
      </c>
      <c r="G118" s="197">
        <f>VLOOKUP(B118,'пр.взв.'!B1:H450,6,FALSE)</f>
        <v>0</v>
      </c>
      <c r="H118" s="183">
        <f>VLOOKUP(B118,'пр.взв.'!B1:H462,7,FALSE)</f>
        <v>0</v>
      </c>
    </row>
    <row r="119" spans="1:8" ht="12.75">
      <c r="A119" s="200"/>
      <c r="B119" s="201"/>
      <c r="C119" s="183"/>
      <c r="D119" s="198"/>
      <c r="E119" s="196"/>
      <c r="F119" s="199"/>
      <c r="G119" s="197"/>
      <c r="H119" s="183"/>
    </row>
    <row r="121" spans="1:6" ht="12.75">
      <c r="A121" s="124" t="str">
        <f>HYPERLINK('[1]реквизиты'!$A$6)</f>
        <v>Гл. судья, судья ВК</v>
      </c>
      <c r="B121" s="89"/>
      <c r="C121" s="123"/>
      <c r="D121" s="125"/>
      <c r="E121" s="126" t="str">
        <f>'[1]реквизиты'!$G$6</f>
        <v>И.В. Кочкин</v>
      </c>
      <c r="F121" s="143" t="str">
        <f>'[1]реквизиты'!$G$7</f>
        <v>/г. Иркутск/</v>
      </c>
    </row>
    <row r="122" spans="1:6" ht="12.75">
      <c r="A122" s="123"/>
      <c r="B122" s="89"/>
      <c r="C122" s="123"/>
      <c r="D122" s="125"/>
      <c r="E122" s="125"/>
      <c r="F122" s="125"/>
    </row>
    <row r="123" spans="1:6" ht="12.75">
      <c r="A123" s="123"/>
      <c r="B123" s="89"/>
      <c r="C123" s="123"/>
      <c r="D123" s="125"/>
      <c r="E123" s="125"/>
      <c r="F123" s="125"/>
    </row>
    <row r="124" spans="1:6" ht="12.75">
      <c r="A124" s="124" t="str">
        <f>HYPERLINK('[1]реквизиты'!$A$8)</f>
        <v>Гл. секретарь, судья ВК</v>
      </c>
      <c r="B124" s="89"/>
      <c r="C124" s="123"/>
      <c r="D124" s="125"/>
      <c r="E124" s="129" t="str">
        <f>'[1]реквизиты'!$G$8</f>
        <v>В.И. Рожков</v>
      </c>
      <c r="F124" s="144" t="str">
        <f>'[1]реквизиты'!$G$9</f>
        <v>/г. Саратов/</v>
      </c>
    </row>
    <row r="125" spans="1:6" ht="12.75">
      <c r="A125" s="97"/>
      <c r="B125" s="123"/>
      <c r="C125" s="123"/>
      <c r="D125" s="123"/>
      <c r="E125" s="125"/>
      <c r="F125" s="125"/>
    </row>
    <row r="126" spans="1:6" ht="12.75">
      <c r="A126" s="93"/>
      <c r="B126" s="123"/>
      <c r="C126" s="123"/>
      <c r="D126" s="123"/>
      <c r="E126" s="125"/>
      <c r="F126" s="125"/>
    </row>
    <row r="135" spans="8:10" ht="12.75">
      <c r="H135" s="142"/>
      <c r="J135" s="89"/>
    </row>
    <row r="136" spans="8:10" ht="12.75">
      <c r="H136" s="141"/>
      <c r="I136" s="93"/>
      <c r="J136" s="89"/>
    </row>
    <row r="137" spans="8:10" ht="12.75">
      <c r="H137" s="105"/>
      <c r="I137" s="97"/>
      <c r="J137" s="89"/>
    </row>
    <row r="138" spans="7:10" ht="12.75">
      <c r="G138" s="129"/>
      <c r="H138" s="129"/>
      <c r="J138" s="89"/>
    </row>
    <row r="139" spans="8:10" ht="12.75">
      <c r="H139" s="123"/>
      <c r="I139" s="93"/>
      <c r="J139" s="89"/>
    </row>
    <row r="140" spans="7:10" ht="12.75">
      <c r="G140" s="125"/>
      <c r="H140" s="123"/>
      <c r="I140" s="93"/>
      <c r="J140" s="89"/>
    </row>
  </sheetData>
  <sheetProtection/>
  <mergeCells count="469">
    <mergeCell ref="F88:F89"/>
    <mergeCell ref="A66:A67"/>
    <mergeCell ref="B66:B67"/>
    <mergeCell ref="C66:C67"/>
    <mergeCell ref="D66:D67"/>
    <mergeCell ref="C64:C65"/>
    <mergeCell ref="D64:D65"/>
    <mergeCell ref="A64:A65"/>
    <mergeCell ref="B64:B65"/>
    <mergeCell ref="F68:F69"/>
    <mergeCell ref="D86:D87"/>
    <mergeCell ref="E82:E83"/>
    <mergeCell ref="F82:F83"/>
    <mergeCell ref="C82:C83"/>
    <mergeCell ref="D82:D83"/>
    <mergeCell ref="E86:E87"/>
    <mergeCell ref="F86:F87"/>
    <mergeCell ref="G90:G91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G88:G89"/>
    <mergeCell ref="A86:A87"/>
    <mergeCell ref="B86:B87"/>
    <mergeCell ref="C86:C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G80:G81"/>
    <mergeCell ref="A78:A79"/>
    <mergeCell ref="B78:B79"/>
    <mergeCell ref="E78:E79"/>
    <mergeCell ref="F78:F79"/>
    <mergeCell ref="C78:C79"/>
    <mergeCell ref="D78:D79"/>
    <mergeCell ref="G76:G77"/>
    <mergeCell ref="A74:A75"/>
    <mergeCell ref="B74:B75"/>
    <mergeCell ref="G78:G79"/>
    <mergeCell ref="A80:A81"/>
    <mergeCell ref="B80:B81"/>
    <mergeCell ref="C80:C81"/>
    <mergeCell ref="D80:D81"/>
    <mergeCell ref="E80:E81"/>
    <mergeCell ref="F80:F81"/>
    <mergeCell ref="A76:A77"/>
    <mergeCell ref="B76:B77"/>
    <mergeCell ref="C76:C77"/>
    <mergeCell ref="D76:D77"/>
    <mergeCell ref="E76:E77"/>
    <mergeCell ref="F76:F77"/>
    <mergeCell ref="C74:C75"/>
    <mergeCell ref="D74:D75"/>
    <mergeCell ref="E74:E75"/>
    <mergeCell ref="F74:F75"/>
    <mergeCell ref="F70:F71"/>
    <mergeCell ref="G64:G65"/>
    <mergeCell ref="C70:C71"/>
    <mergeCell ref="G74:G75"/>
    <mergeCell ref="G68:G69"/>
    <mergeCell ref="C68:C69"/>
    <mergeCell ref="A72:A73"/>
    <mergeCell ref="B72:B73"/>
    <mergeCell ref="C72:C73"/>
    <mergeCell ref="D72:D73"/>
    <mergeCell ref="F66:F67"/>
    <mergeCell ref="G66:G67"/>
    <mergeCell ref="E70:E71"/>
    <mergeCell ref="G70:G71"/>
    <mergeCell ref="A70:A71"/>
    <mergeCell ref="B70:B71"/>
    <mergeCell ref="E44:E45"/>
    <mergeCell ref="E46:E47"/>
    <mergeCell ref="E72:E73"/>
    <mergeCell ref="F72:F73"/>
    <mergeCell ref="G72:G73"/>
    <mergeCell ref="E62:E63"/>
    <mergeCell ref="F62:F63"/>
    <mergeCell ref="G62:G63"/>
    <mergeCell ref="E64:E65"/>
    <mergeCell ref="F64:F65"/>
    <mergeCell ref="E58:E59"/>
    <mergeCell ref="E60:E61"/>
    <mergeCell ref="E66:E67"/>
    <mergeCell ref="E48:E49"/>
    <mergeCell ref="E50:E51"/>
    <mergeCell ref="E52:E53"/>
    <mergeCell ref="A62:A63"/>
    <mergeCell ref="B62:B63"/>
    <mergeCell ref="C62:C63"/>
    <mergeCell ref="D62:D63"/>
    <mergeCell ref="D70:D71"/>
    <mergeCell ref="F60:F61"/>
    <mergeCell ref="A68:A69"/>
    <mergeCell ref="B68:B69"/>
    <mergeCell ref="D68:D69"/>
    <mergeCell ref="E68:E69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F54:F55"/>
    <mergeCell ref="G54:G55"/>
    <mergeCell ref="E56:E57"/>
    <mergeCell ref="F56:F57"/>
    <mergeCell ref="G56:G57"/>
    <mergeCell ref="E54:E55"/>
    <mergeCell ref="A56:A57"/>
    <mergeCell ref="B56:B57"/>
    <mergeCell ref="C56:C57"/>
    <mergeCell ref="D56:D57"/>
    <mergeCell ref="F58:F59"/>
    <mergeCell ref="A52:A53"/>
    <mergeCell ref="B52:B53"/>
    <mergeCell ref="C52:C53"/>
    <mergeCell ref="D52:D53"/>
    <mergeCell ref="A54:A55"/>
    <mergeCell ref="B54:B55"/>
    <mergeCell ref="C54:C55"/>
    <mergeCell ref="D54:D55"/>
    <mergeCell ref="A48:A49"/>
    <mergeCell ref="B48:B49"/>
    <mergeCell ref="C48:C49"/>
    <mergeCell ref="D48:D49"/>
    <mergeCell ref="A50:A51"/>
    <mergeCell ref="B50:B51"/>
    <mergeCell ref="C50:C51"/>
    <mergeCell ref="D50:D51"/>
    <mergeCell ref="A44:A45"/>
    <mergeCell ref="B44:B45"/>
    <mergeCell ref="C44:C45"/>
    <mergeCell ref="D44:D45"/>
    <mergeCell ref="A46:A47"/>
    <mergeCell ref="B46:B47"/>
    <mergeCell ref="C46:C47"/>
    <mergeCell ref="D46:D4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A36:A37"/>
    <mergeCell ref="B36:B37"/>
    <mergeCell ref="C36:C37"/>
    <mergeCell ref="D36:D37"/>
    <mergeCell ref="A38:A39"/>
    <mergeCell ref="B38:B39"/>
    <mergeCell ref="C38:C39"/>
    <mergeCell ref="D38:D39"/>
    <mergeCell ref="B34:B35"/>
    <mergeCell ref="C34:C35"/>
    <mergeCell ref="D34:D35"/>
    <mergeCell ref="E34:E35"/>
    <mergeCell ref="E36:E37"/>
    <mergeCell ref="E38:E39"/>
    <mergeCell ref="F50:F51"/>
    <mergeCell ref="G50:G51"/>
    <mergeCell ref="F52:F53"/>
    <mergeCell ref="G52:G53"/>
    <mergeCell ref="A32:A33"/>
    <mergeCell ref="B32:B33"/>
    <mergeCell ref="C32:C33"/>
    <mergeCell ref="D32:D33"/>
    <mergeCell ref="E32:E33"/>
    <mergeCell ref="A34:A35"/>
    <mergeCell ref="F44:F45"/>
    <mergeCell ref="G44:G45"/>
    <mergeCell ref="F46:F47"/>
    <mergeCell ref="G46:G47"/>
    <mergeCell ref="F48:F49"/>
    <mergeCell ref="G48:G49"/>
    <mergeCell ref="F38:F39"/>
    <mergeCell ref="G38:G39"/>
    <mergeCell ref="F40:F41"/>
    <mergeCell ref="G40:G41"/>
    <mergeCell ref="F42:F43"/>
    <mergeCell ref="G42:G43"/>
    <mergeCell ref="F32:F33"/>
    <mergeCell ref="G32:G33"/>
    <mergeCell ref="F34:F35"/>
    <mergeCell ref="G34:G35"/>
    <mergeCell ref="F36:F37"/>
    <mergeCell ref="G36:G37"/>
    <mergeCell ref="A4:A5"/>
    <mergeCell ref="B4:B5"/>
    <mergeCell ref="C4:C5"/>
    <mergeCell ref="D4:D5"/>
    <mergeCell ref="F8:F9"/>
    <mergeCell ref="F10:F11"/>
    <mergeCell ref="A6:A7"/>
    <mergeCell ref="B6:B7"/>
    <mergeCell ref="A8:A9"/>
    <mergeCell ref="B8:B9"/>
    <mergeCell ref="G4:G5"/>
    <mergeCell ref="E6:E7"/>
    <mergeCell ref="G6:G7"/>
    <mergeCell ref="F6:F7"/>
    <mergeCell ref="E4:E5"/>
    <mergeCell ref="F4:F5"/>
    <mergeCell ref="C6:C7"/>
    <mergeCell ref="D6:D7"/>
    <mergeCell ref="A12:A13"/>
    <mergeCell ref="B12:B13"/>
    <mergeCell ref="C12:C13"/>
    <mergeCell ref="D12:D13"/>
    <mergeCell ref="A10:A11"/>
    <mergeCell ref="B10:B11"/>
    <mergeCell ref="C10:C11"/>
    <mergeCell ref="D10:D11"/>
    <mergeCell ref="E12:E13"/>
    <mergeCell ref="G12:G13"/>
    <mergeCell ref="E14:E15"/>
    <mergeCell ref="G14:G15"/>
    <mergeCell ref="F12:F13"/>
    <mergeCell ref="F14:F15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E16:E17"/>
    <mergeCell ref="G16:G17"/>
    <mergeCell ref="F16:F17"/>
    <mergeCell ref="F18:F19"/>
    <mergeCell ref="E18:E19"/>
    <mergeCell ref="G18:G19"/>
    <mergeCell ref="A20:A21"/>
    <mergeCell ref="B20:B21"/>
    <mergeCell ref="C20:C21"/>
    <mergeCell ref="D20:D21"/>
    <mergeCell ref="F20:F21"/>
    <mergeCell ref="F22:F23"/>
    <mergeCell ref="E20:E21"/>
    <mergeCell ref="D22:D23"/>
    <mergeCell ref="G20:G21"/>
    <mergeCell ref="E22:E23"/>
    <mergeCell ref="G22:G23"/>
    <mergeCell ref="A22:A23"/>
    <mergeCell ref="B22:B23"/>
    <mergeCell ref="A24:A25"/>
    <mergeCell ref="B24:B25"/>
    <mergeCell ref="C24:C25"/>
    <mergeCell ref="D24:D25"/>
    <mergeCell ref="C22:C23"/>
    <mergeCell ref="A26:A27"/>
    <mergeCell ref="B26:B27"/>
    <mergeCell ref="C26:C27"/>
    <mergeCell ref="D26:D27"/>
    <mergeCell ref="E24:E25"/>
    <mergeCell ref="G24:G25"/>
    <mergeCell ref="F24:F25"/>
    <mergeCell ref="F26:F27"/>
    <mergeCell ref="E26:E27"/>
    <mergeCell ref="G26:G27"/>
    <mergeCell ref="A28:A29"/>
    <mergeCell ref="B28:B29"/>
    <mergeCell ref="C28:C29"/>
    <mergeCell ref="D28:D29"/>
    <mergeCell ref="A30:A31"/>
    <mergeCell ref="B30:B31"/>
    <mergeCell ref="C30:C31"/>
    <mergeCell ref="D30:D31"/>
    <mergeCell ref="E28:E29"/>
    <mergeCell ref="G28:G29"/>
    <mergeCell ref="E30:E31"/>
    <mergeCell ref="F30:F31"/>
    <mergeCell ref="F28:F29"/>
    <mergeCell ref="G30:G31"/>
    <mergeCell ref="G92:G93"/>
    <mergeCell ref="A94:A95"/>
    <mergeCell ref="B94:B95"/>
    <mergeCell ref="C94:C95"/>
    <mergeCell ref="D94:D95"/>
    <mergeCell ref="E94:E95"/>
    <mergeCell ref="F94:F95"/>
    <mergeCell ref="G94:G95"/>
    <mergeCell ref="A92:A93"/>
    <mergeCell ref="B92:B93"/>
    <mergeCell ref="C96:C97"/>
    <mergeCell ref="D96:D97"/>
    <mergeCell ref="E92:E93"/>
    <mergeCell ref="F92:F93"/>
    <mergeCell ref="C92:C93"/>
    <mergeCell ref="D92:D93"/>
    <mergeCell ref="E96:E97"/>
    <mergeCell ref="F96:F97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0:A101"/>
    <mergeCell ref="B100:B101"/>
    <mergeCell ref="C104:C105"/>
    <mergeCell ref="D104:D105"/>
    <mergeCell ref="E100:E101"/>
    <mergeCell ref="F100:F101"/>
    <mergeCell ref="C100:C101"/>
    <mergeCell ref="D100:D101"/>
    <mergeCell ref="E104:E105"/>
    <mergeCell ref="F104:F105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G108:G109"/>
    <mergeCell ref="A110:A111"/>
    <mergeCell ref="B110:B111"/>
    <mergeCell ref="C110:C111"/>
    <mergeCell ref="D110:D111"/>
    <mergeCell ref="E110:E111"/>
    <mergeCell ref="F110:F111"/>
    <mergeCell ref="G110:G111"/>
    <mergeCell ref="A108:A109"/>
    <mergeCell ref="B108:B109"/>
    <mergeCell ref="E108:E109"/>
    <mergeCell ref="F108:F109"/>
    <mergeCell ref="C108:C109"/>
    <mergeCell ref="D108:D109"/>
    <mergeCell ref="E112:E113"/>
    <mergeCell ref="F112:F113"/>
    <mergeCell ref="F114:F115"/>
    <mergeCell ref="G114:G115"/>
    <mergeCell ref="A112:A113"/>
    <mergeCell ref="B112:B113"/>
    <mergeCell ref="C112:C113"/>
    <mergeCell ref="D112:D113"/>
    <mergeCell ref="F118:F119"/>
    <mergeCell ref="G118:G119"/>
    <mergeCell ref="A116:A117"/>
    <mergeCell ref="B116:B117"/>
    <mergeCell ref="G112:G113"/>
    <mergeCell ref="A114:A115"/>
    <mergeCell ref="B114:B115"/>
    <mergeCell ref="C114:C115"/>
    <mergeCell ref="D114:D115"/>
    <mergeCell ref="E114:E115"/>
    <mergeCell ref="E116:E117"/>
    <mergeCell ref="F116:F117"/>
    <mergeCell ref="C116:C117"/>
    <mergeCell ref="D116:D117"/>
    <mergeCell ref="G116:G117"/>
    <mergeCell ref="A118:A119"/>
    <mergeCell ref="B118:B119"/>
    <mergeCell ref="C118:C119"/>
    <mergeCell ref="D118:D119"/>
    <mergeCell ref="E118:E119"/>
    <mergeCell ref="H8:H9"/>
    <mergeCell ref="H10:H11"/>
    <mergeCell ref="B2:C2"/>
    <mergeCell ref="F3:G3"/>
    <mergeCell ref="E10:E11"/>
    <mergeCell ref="G10:G11"/>
    <mergeCell ref="E8:E9"/>
    <mergeCell ref="G8:G9"/>
    <mergeCell ref="C8:C9"/>
    <mergeCell ref="D8:D9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32:H33"/>
    <mergeCell ref="H34:H35"/>
    <mergeCell ref="H36:H37"/>
    <mergeCell ref="H38:H39"/>
    <mergeCell ref="H24:H25"/>
    <mergeCell ref="H26:H27"/>
    <mergeCell ref="H28:H29"/>
    <mergeCell ref="H30:H31"/>
    <mergeCell ref="H48:H49"/>
    <mergeCell ref="H50:H51"/>
    <mergeCell ref="H52:H53"/>
    <mergeCell ref="H54:H55"/>
    <mergeCell ref="H40:H41"/>
    <mergeCell ref="H42:H43"/>
    <mergeCell ref="H44:H45"/>
    <mergeCell ref="H46:H47"/>
    <mergeCell ref="H64:H65"/>
    <mergeCell ref="H66:H67"/>
    <mergeCell ref="H68:H69"/>
    <mergeCell ref="H70:H71"/>
    <mergeCell ref="H56:H57"/>
    <mergeCell ref="H58:H59"/>
    <mergeCell ref="H60:H61"/>
    <mergeCell ref="H62:H63"/>
    <mergeCell ref="H80:H81"/>
    <mergeCell ref="H82:H83"/>
    <mergeCell ref="H84:H85"/>
    <mergeCell ref="H86:H87"/>
    <mergeCell ref="H72:H73"/>
    <mergeCell ref="H74:H75"/>
    <mergeCell ref="H76:H77"/>
    <mergeCell ref="H78:H79"/>
    <mergeCell ref="H98:H99"/>
    <mergeCell ref="H100:H101"/>
    <mergeCell ref="H102:H103"/>
    <mergeCell ref="H88:H89"/>
    <mergeCell ref="H90:H91"/>
    <mergeCell ref="H92:H93"/>
    <mergeCell ref="H94:H95"/>
    <mergeCell ref="B3:D3"/>
    <mergeCell ref="H112:H113"/>
    <mergeCell ref="H114:H115"/>
    <mergeCell ref="H116:H117"/>
    <mergeCell ref="H118:H119"/>
    <mergeCell ref="H104:H105"/>
    <mergeCell ref="H106:H107"/>
    <mergeCell ref="H108:H109"/>
    <mergeCell ref="H110:H111"/>
    <mergeCell ref="H96:H97"/>
  </mergeCells>
  <printOptions horizontalCentered="1"/>
  <pageMargins left="0" right="0" top="0" bottom="0" header="0" footer="0"/>
  <pageSetup horizontalDpi="300" verticalDpi="300" orientation="portrait" paperSize="9" scale="10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136"/>
  <sheetViews>
    <sheetView zoomScalePageLayoutView="0" workbookViewId="0" topLeftCell="A1">
      <selection activeCell="C32" sqref="C32:C33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21.28125" style="0" customWidth="1"/>
    <col min="6" max="6" width="10.421875" style="0" customWidth="1"/>
    <col min="7" max="7" width="9.57421875" style="0" hidden="1" customWidth="1"/>
    <col min="8" max="8" width="0.2890625" style="0" customWidth="1"/>
  </cols>
  <sheetData>
    <row r="1" spans="1:8" ht="21.75" customHeight="1" thickBot="1">
      <c r="A1" s="187" t="s">
        <v>27</v>
      </c>
      <c r="B1" s="187"/>
      <c r="C1" s="187"/>
      <c r="D1" s="187"/>
      <c r="E1" s="187"/>
      <c r="F1" s="187"/>
      <c r="G1" s="187"/>
      <c r="H1" s="187"/>
    </row>
    <row r="2" spans="2:8" ht="53.25" customHeight="1" thickBot="1">
      <c r="B2" s="192" t="s">
        <v>30</v>
      </c>
      <c r="C2" s="192"/>
      <c r="D2" s="249" t="str">
        <f>HYPERLINK('[1]реквизиты'!$A$2)</f>
        <v>Лично-командный чемпионат МВД России по самозащите без оружия</v>
      </c>
      <c r="E2" s="250"/>
      <c r="F2" s="250"/>
      <c r="G2" s="250"/>
      <c r="H2" s="251"/>
    </row>
    <row r="3" spans="2:8" ht="12.75" customHeight="1" thickBot="1">
      <c r="B3" s="66"/>
      <c r="C3" s="252" t="str">
        <f>HYPERLINK('[1]реквизиты'!$A$3)</f>
        <v>24.01-28.01  2017 г.     г. Рязань</v>
      </c>
      <c r="D3" s="252"/>
      <c r="E3" s="138"/>
      <c r="F3" t="s">
        <v>221</v>
      </c>
      <c r="G3" s="253" t="s">
        <v>221</v>
      </c>
      <c r="H3" s="253"/>
    </row>
    <row r="4" spans="1:8" ht="12.75" customHeight="1">
      <c r="A4" s="235" t="s">
        <v>2</v>
      </c>
      <c r="B4" s="243" t="s">
        <v>3</v>
      </c>
      <c r="C4" s="235" t="s">
        <v>4</v>
      </c>
      <c r="D4" s="235" t="s">
        <v>5</v>
      </c>
      <c r="E4" s="211" t="s">
        <v>57</v>
      </c>
      <c r="F4" s="223" t="s">
        <v>6</v>
      </c>
      <c r="G4" s="235" t="s">
        <v>7</v>
      </c>
      <c r="H4" s="235" t="s">
        <v>6</v>
      </c>
    </row>
    <row r="5" spans="1:8" ht="12.75" customHeight="1" thickBot="1">
      <c r="A5" s="236"/>
      <c r="B5" s="244"/>
      <c r="C5" s="236"/>
      <c r="D5" s="236"/>
      <c r="E5" s="212"/>
      <c r="F5" s="224"/>
      <c r="G5" s="236"/>
      <c r="H5" s="236"/>
    </row>
    <row r="6" spans="1:8" ht="12.75" customHeight="1">
      <c r="A6" s="228">
        <v>33</v>
      </c>
      <c r="B6" s="229">
        <v>1</v>
      </c>
      <c r="C6" s="230" t="s">
        <v>149</v>
      </c>
      <c r="D6" s="232" t="s">
        <v>150</v>
      </c>
      <c r="E6" s="222" t="s">
        <v>151</v>
      </c>
      <c r="F6" s="225"/>
      <c r="G6" s="225">
        <v>5</v>
      </c>
      <c r="H6" s="234">
        <v>6</v>
      </c>
    </row>
    <row r="7" spans="1:8" ht="15" customHeight="1">
      <c r="A7" s="228"/>
      <c r="B7" s="229"/>
      <c r="C7" s="231"/>
      <c r="D7" s="233"/>
      <c r="E7" s="222"/>
      <c r="F7" s="225"/>
      <c r="G7" s="225"/>
      <c r="H7" s="234"/>
    </row>
    <row r="8" spans="1:8" ht="12.75" customHeight="1">
      <c r="A8" s="228">
        <v>56</v>
      </c>
      <c r="B8" s="229">
        <v>2</v>
      </c>
      <c r="C8" s="230" t="s">
        <v>216</v>
      </c>
      <c r="D8" s="232" t="s">
        <v>217</v>
      </c>
      <c r="E8" s="222" t="s">
        <v>218</v>
      </c>
      <c r="F8" s="225"/>
      <c r="G8" s="227"/>
      <c r="H8" s="226"/>
    </row>
    <row r="9" spans="1:8" ht="15" customHeight="1">
      <c r="A9" s="228"/>
      <c r="B9" s="229"/>
      <c r="C9" s="231"/>
      <c r="D9" s="233"/>
      <c r="E9" s="222"/>
      <c r="F9" s="225"/>
      <c r="G9" s="227"/>
      <c r="H9" s="226"/>
    </row>
    <row r="10" spans="1:8" ht="15" customHeight="1">
      <c r="A10" s="228">
        <v>32</v>
      </c>
      <c r="B10" s="229">
        <v>3</v>
      </c>
      <c r="C10" s="230" t="s">
        <v>146</v>
      </c>
      <c r="D10" s="232" t="s">
        <v>147</v>
      </c>
      <c r="E10" s="222" t="s">
        <v>148</v>
      </c>
      <c r="F10" s="225"/>
      <c r="G10" s="227"/>
      <c r="H10" s="226"/>
    </row>
    <row r="11" spans="1:8" ht="15.75" customHeight="1">
      <c r="A11" s="228"/>
      <c r="B11" s="229"/>
      <c r="C11" s="231"/>
      <c r="D11" s="233"/>
      <c r="E11" s="222"/>
      <c r="F11" s="225"/>
      <c r="G11" s="227"/>
      <c r="H11" s="226"/>
    </row>
    <row r="12" spans="1:8" ht="12.75" customHeight="1">
      <c r="A12" s="228">
        <v>16</v>
      </c>
      <c r="B12" s="229">
        <v>4</v>
      </c>
      <c r="C12" s="230" t="s">
        <v>101</v>
      </c>
      <c r="D12" s="232" t="s">
        <v>102</v>
      </c>
      <c r="E12" s="222" t="s">
        <v>103</v>
      </c>
      <c r="F12" s="225"/>
      <c r="G12" s="227"/>
      <c r="H12" s="227"/>
    </row>
    <row r="13" spans="1:8" ht="15" customHeight="1">
      <c r="A13" s="228"/>
      <c r="B13" s="229"/>
      <c r="C13" s="231"/>
      <c r="D13" s="233"/>
      <c r="E13" s="222"/>
      <c r="F13" s="225"/>
      <c r="G13" s="227"/>
      <c r="H13" s="227"/>
    </row>
    <row r="14" spans="1:8" ht="12.75" customHeight="1">
      <c r="A14" s="228">
        <v>24</v>
      </c>
      <c r="B14" s="229">
        <v>5</v>
      </c>
      <c r="C14" s="230" t="s">
        <v>123</v>
      </c>
      <c r="D14" s="232" t="s">
        <v>124</v>
      </c>
      <c r="E14" s="222" t="s">
        <v>122</v>
      </c>
      <c r="F14" s="225"/>
      <c r="G14" s="227"/>
      <c r="H14" s="226"/>
    </row>
    <row r="15" spans="1:8" ht="15" customHeight="1">
      <c r="A15" s="228"/>
      <c r="B15" s="229"/>
      <c r="C15" s="231"/>
      <c r="D15" s="233"/>
      <c r="E15" s="222"/>
      <c r="F15" s="225"/>
      <c r="G15" s="227"/>
      <c r="H15" s="226"/>
    </row>
    <row r="16" spans="1:8" ht="12.75" customHeight="1">
      <c r="A16" s="228">
        <v>52</v>
      </c>
      <c r="B16" s="229">
        <v>6</v>
      </c>
      <c r="C16" s="230" t="s">
        <v>204</v>
      </c>
      <c r="D16" s="232" t="s">
        <v>205</v>
      </c>
      <c r="E16" s="222" t="s">
        <v>206</v>
      </c>
      <c r="F16" s="225"/>
      <c r="G16" s="227"/>
      <c r="H16" s="226"/>
    </row>
    <row r="17" spans="1:8" ht="15" customHeight="1">
      <c r="A17" s="228"/>
      <c r="B17" s="229"/>
      <c r="C17" s="231"/>
      <c r="D17" s="233"/>
      <c r="E17" s="222"/>
      <c r="F17" s="225"/>
      <c r="G17" s="227"/>
      <c r="H17" s="226"/>
    </row>
    <row r="18" spans="1:8" ht="12.75" customHeight="1">
      <c r="A18" s="228">
        <v>45</v>
      </c>
      <c r="B18" s="229">
        <v>7</v>
      </c>
      <c r="C18" s="230" t="s">
        <v>184</v>
      </c>
      <c r="D18" s="232" t="s">
        <v>185</v>
      </c>
      <c r="E18" s="222" t="s">
        <v>186</v>
      </c>
      <c r="F18" s="225"/>
      <c r="G18" s="227"/>
      <c r="H18" s="226"/>
    </row>
    <row r="19" spans="1:8" ht="15" customHeight="1">
      <c r="A19" s="228"/>
      <c r="B19" s="229"/>
      <c r="C19" s="231"/>
      <c r="D19" s="233"/>
      <c r="E19" s="222"/>
      <c r="F19" s="225"/>
      <c r="G19" s="227"/>
      <c r="H19" s="226"/>
    </row>
    <row r="20" spans="1:8" ht="12.75" customHeight="1">
      <c r="A20" s="228">
        <v>25</v>
      </c>
      <c r="B20" s="229">
        <v>8</v>
      </c>
      <c r="C20" s="230" t="s">
        <v>125</v>
      </c>
      <c r="D20" s="232" t="s">
        <v>126</v>
      </c>
      <c r="E20" s="222" t="s">
        <v>127</v>
      </c>
      <c r="F20" s="225"/>
      <c r="G20" s="227"/>
      <c r="H20" s="226"/>
    </row>
    <row r="21" spans="1:8" ht="15" customHeight="1">
      <c r="A21" s="228"/>
      <c r="B21" s="229"/>
      <c r="C21" s="231"/>
      <c r="D21" s="233"/>
      <c r="E21" s="222"/>
      <c r="F21" s="225"/>
      <c r="G21" s="227"/>
      <c r="H21" s="226"/>
    </row>
    <row r="22" spans="1:8" ht="12.75" customHeight="1">
      <c r="A22" s="228">
        <v>44</v>
      </c>
      <c r="B22" s="229">
        <v>9</v>
      </c>
      <c r="C22" s="230" t="s">
        <v>181</v>
      </c>
      <c r="D22" s="232" t="s">
        <v>182</v>
      </c>
      <c r="E22" s="222" t="s">
        <v>183</v>
      </c>
      <c r="F22" s="225"/>
      <c r="G22" s="227"/>
      <c r="H22" s="226"/>
    </row>
    <row r="23" spans="1:8" ht="15" customHeight="1">
      <c r="A23" s="228"/>
      <c r="B23" s="229"/>
      <c r="C23" s="231"/>
      <c r="D23" s="233"/>
      <c r="E23" s="222"/>
      <c r="F23" s="225"/>
      <c r="G23" s="227"/>
      <c r="H23" s="226"/>
    </row>
    <row r="24" spans="1:8" ht="12.75" customHeight="1">
      <c r="A24" s="228">
        <v>5</v>
      </c>
      <c r="B24" s="229">
        <v>10</v>
      </c>
      <c r="C24" s="230" t="s">
        <v>70</v>
      </c>
      <c r="D24" s="232" t="s">
        <v>71</v>
      </c>
      <c r="E24" s="222" t="s">
        <v>72</v>
      </c>
      <c r="F24" s="225"/>
      <c r="G24" s="227"/>
      <c r="H24" s="226"/>
    </row>
    <row r="25" spans="1:8" ht="15" customHeight="1">
      <c r="A25" s="228"/>
      <c r="B25" s="229"/>
      <c r="C25" s="231"/>
      <c r="D25" s="233"/>
      <c r="E25" s="222"/>
      <c r="F25" s="225"/>
      <c r="G25" s="227"/>
      <c r="H25" s="226"/>
    </row>
    <row r="26" spans="1:8" ht="12.75" customHeight="1">
      <c r="A26" s="228">
        <v>37</v>
      </c>
      <c r="B26" s="229">
        <v>11</v>
      </c>
      <c r="C26" s="230" t="s">
        <v>161</v>
      </c>
      <c r="D26" s="232" t="s">
        <v>162</v>
      </c>
      <c r="E26" s="222" t="s">
        <v>163</v>
      </c>
      <c r="F26" s="225"/>
      <c r="G26" s="227"/>
      <c r="H26" s="226"/>
    </row>
    <row r="27" spans="1:8" ht="15" customHeight="1">
      <c r="A27" s="228"/>
      <c r="B27" s="229"/>
      <c r="C27" s="231"/>
      <c r="D27" s="233"/>
      <c r="E27" s="222"/>
      <c r="F27" s="225"/>
      <c r="G27" s="227"/>
      <c r="H27" s="226"/>
    </row>
    <row r="28" spans="1:8" ht="15.75" customHeight="1">
      <c r="A28" s="228">
        <v>28</v>
      </c>
      <c r="B28" s="229">
        <v>12</v>
      </c>
      <c r="C28" s="230" t="s">
        <v>134</v>
      </c>
      <c r="D28" s="232" t="s">
        <v>135</v>
      </c>
      <c r="E28" s="222" t="s">
        <v>136</v>
      </c>
      <c r="F28" s="225"/>
      <c r="G28" s="227"/>
      <c r="H28" s="226"/>
    </row>
    <row r="29" spans="1:8" ht="15" customHeight="1">
      <c r="A29" s="228"/>
      <c r="B29" s="229"/>
      <c r="C29" s="231"/>
      <c r="D29" s="233"/>
      <c r="E29" s="222"/>
      <c r="F29" s="225"/>
      <c r="G29" s="227"/>
      <c r="H29" s="226"/>
    </row>
    <row r="30" spans="1:8" ht="12.75" customHeight="1">
      <c r="A30" s="228">
        <v>51</v>
      </c>
      <c r="B30" s="229">
        <v>13</v>
      </c>
      <c r="C30" s="230" t="s">
        <v>201</v>
      </c>
      <c r="D30" s="232" t="s">
        <v>202</v>
      </c>
      <c r="E30" s="222" t="s">
        <v>203</v>
      </c>
      <c r="F30" s="225"/>
      <c r="G30" s="227"/>
      <c r="H30" s="226"/>
    </row>
    <row r="31" spans="1:8" ht="15" customHeight="1">
      <c r="A31" s="228"/>
      <c r="B31" s="229"/>
      <c r="C31" s="231"/>
      <c r="D31" s="233"/>
      <c r="E31" s="222"/>
      <c r="F31" s="225"/>
      <c r="G31" s="227"/>
      <c r="H31" s="226"/>
    </row>
    <row r="32" spans="1:8" ht="12.75" customHeight="1">
      <c r="A32" s="228">
        <v>53</v>
      </c>
      <c r="B32" s="229">
        <v>14</v>
      </c>
      <c r="C32" s="230" t="s">
        <v>207</v>
      </c>
      <c r="D32" s="232" t="s">
        <v>208</v>
      </c>
      <c r="E32" s="222" t="s">
        <v>209</v>
      </c>
      <c r="F32" s="225"/>
      <c r="G32" s="227"/>
      <c r="H32" s="226"/>
    </row>
    <row r="33" spans="1:8" ht="15" customHeight="1">
      <c r="A33" s="228"/>
      <c r="B33" s="229"/>
      <c r="C33" s="231"/>
      <c r="D33" s="233"/>
      <c r="E33" s="222"/>
      <c r="F33" s="225"/>
      <c r="G33" s="227"/>
      <c r="H33" s="226"/>
    </row>
    <row r="34" spans="1:8" ht="12.75" customHeight="1">
      <c r="A34" s="228">
        <v>46</v>
      </c>
      <c r="B34" s="229">
        <v>15</v>
      </c>
      <c r="C34" s="230" t="s">
        <v>187</v>
      </c>
      <c r="D34" s="232" t="s">
        <v>188</v>
      </c>
      <c r="E34" s="222" t="s">
        <v>189</v>
      </c>
      <c r="F34" s="225"/>
      <c r="G34" s="227"/>
      <c r="H34" s="226"/>
    </row>
    <row r="35" spans="1:8" ht="15" customHeight="1">
      <c r="A35" s="228"/>
      <c r="B35" s="229"/>
      <c r="C35" s="231"/>
      <c r="D35" s="233"/>
      <c r="E35" s="222"/>
      <c r="F35" s="225"/>
      <c r="G35" s="227"/>
      <c r="H35" s="226"/>
    </row>
    <row r="36" spans="1:8" ht="15.75" customHeight="1">
      <c r="A36" s="228">
        <v>13</v>
      </c>
      <c r="B36" s="229">
        <v>16</v>
      </c>
      <c r="C36" s="230" t="s">
        <v>93</v>
      </c>
      <c r="D36" s="232" t="s">
        <v>94</v>
      </c>
      <c r="E36" s="222" t="s">
        <v>95</v>
      </c>
      <c r="F36" s="225"/>
      <c r="G36" s="227"/>
      <c r="H36" s="226"/>
    </row>
    <row r="37" spans="1:8" ht="12.75" customHeight="1">
      <c r="A37" s="228"/>
      <c r="B37" s="229"/>
      <c r="C37" s="231"/>
      <c r="D37" s="233"/>
      <c r="E37" s="222"/>
      <c r="F37" s="225"/>
      <c r="G37" s="227"/>
      <c r="H37" s="226"/>
    </row>
    <row r="38" spans="1:8" ht="12.75" customHeight="1">
      <c r="A38" s="228">
        <v>4</v>
      </c>
      <c r="B38" s="229">
        <v>17</v>
      </c>
      <c r="C38" s="230" t="s">
        <v>67</v>
      </c>
      <c r="D38" s="232" t="s">
        <v>68</v>
      </c>
      <c r="E38" s="222" t="s">
        <v>69</v>
      </c>
      <c r="F38" s="225"/>
      <c r="G38" s="239"/>
      <c r="H38" s="237"/>
    </row>
    <row r="39" spans="1:8" ht="12.75" customHeight="1">
      <c r="A39" s="228"/>
      <c r="B39" s="229"/>
      <c r="C39" s="231"/>
      <c r="D39" s="233"/>
      <c r="E39" s="222"/>
      <c r="F39" s="225"/>
      <c r="G39" s="240"/>
      <c r="H39" s="238"/>
    </row>
    <row r="40" spans="1:8" ht="12.75" customHeight="1">
      <c r="A40" s="228">
        <v>11</v>
      </c>
      <c r="B40" s="229">
        <v>18</v>
      </c>
      <c r="C40" s="230" t="s">
        <v>88</v>
      </c>
      <c r="D40" s="232" t="s">
        <v>89</v>
      </c>
      <c r="E40" s="222" t="s">
        <v>90</v>
      </c>
      <c r="F40" s="225"/>
      <c r="G40" s="239"/>
      <c r="H40" s="237"/>
    </row>
    <row r="41" spans="1:8" ht="12.75" customHeight="1">
      <c r="A41" s="228"/>
      <c r="B41" s="229"/>
      <c r="C41" s="231"/>
      <c r="D41" s="233"/>
      <c r="E41" s="222"/>
      <c r="F41" s="225"/>
      <c r="G41" s="240"/>
      <c r="H41" s="238"/>
    </row>
    <row r="42" spans="1:8" ht="12.75" customHeight="1">
      <c r="A42" s="228">
        <v>3</v>
      </c>
      <c r="B42" s="229">
        <v>19</v>
      </c>
      <c r="C42" s="230" t="s">
        <v>64</v>
      </c>
      <c r="D42" s="232" t="s">
        <v>65</v>
      </c>
      <c r="E42" s="222" t="s">
        <v>66</v>
      </c>
      <c r="F42" s="225"/>
      <c r="G42" s="239"/>
      <c r="H42" s="237"/>
    </row>
    <row r="43" spans="1:8" ht="12.75" customHeight="1">
      <c r="A43" s="228"/>
      <c r="B43" s="229"/>
      <c r="C43" s="231"/>
      <c r="D43" s="233"/>
      <c r="E43" s="222"/>
      <c r="F43" s="225"/>
      <c r="G43" s="240"/>
      <c r="H43" s="238"/>
    </row>
    <row r="44" spans="1:8" ht="12.75" customHeight="1">
      <c r="A44" s="228">
        <v>26</v>
      </c>
      <c r="B44" s="229">
        <v>20</v>
      </c>
      <c r="C44" s="230" t="s">
        <v>128</v>
      </c>
      <c r="D44" s="232" t="s">
        <v>129</v>
      </c>
      <c r="E44" s="222" t="s">
        <v>130</v>
      </c>
      <c r="F44" s="225"/>
      <c r="G44" s="239"/>
      <c r="H44" s="237"/>
    </row>
    <row r="45" spans="1:8" ht="12.75" customHeight="1">
      <c r="A45" s="228"/>
      <c r="B45" s="229"/>
      <c r="C45" s="231"/>
      <c r="D45" s="233"/>
      <c r="E45" s="222"/>
      <c r="F45" s="225"/>
      <c r="G45" s="240"/>
      <c r="H45" s="238"/>
    </row>
    <row r="46" spans="1:8" ht="12.75" customHeight="1">
      <c r="A46" s="228">
        <v>35</v>
      </c>
      <c r="B46" s="229">
        <v>21</v>
      </c>
      <c r="C46" s="230" t="s">
        <v>155</v>
      </c>
      <c r="D46" s="232" t="s">
        <v>156</v>
      </c>
      <c r="E46" s="222" t="s">
        <v>157</v>
      </c>
      <c r="F46" s="225"/>
      <c r="G46" s="239"/>
      <c r="H46" s="237"/>
    </row>
    <row r="47" spans="1:8" ht="12.75" customHeight="1">
      <c r="A47" s="228"/>
      <c r="B47" s="229"/>
      <c r="C47" s="231"/>
      <c r="D47" s="233"/>
      <c r="E47" s="222"/>
      <c r="F47" s="225"/>
      <c r="G47" s="240"/>
      <c r="H47" s="238"/>
    </row>
    <row r="48" spans="1:8" ht="12.75" customHeight="1">
      <c r="A48" s="228">
        <v>23</v>
      </c>
      <c r="B48" s="229">
        <v>22</v>
      </c>
      <c r="C48" s="230" t="s">
        <v>120</v>
      </c>
      <c r="D48" s="232" t="s">
        <v>121</v>
      </c>
      <c r="E48" s="222" t="s">
        <v>122</v>
      </c>
      <c r="F48" s="225"/>
      <c r="G48" s="239"/>
      <c r="H48" s="237"/>
    </row>
    <row r="49" spans="1:8" ht="12.75" customHeight="1">
      <c r="A49" s="228"/>
      <c r="B49" s="229"/>
      <c r="C49" s="231"/>
      <c r="D49" s="233"/>
      <c r="E49" s="222"/>
      <c r="F49" s="225"/>
      <c r="G49" s="240"/>
      <c r="H49" s="238"/>
    </row>
    <row r="50" spans="1:8" ht="12.75" customHeight="1">
      <c r="A50" s="228">
        <v>40</v>
      </c>
      <c r="B50" s="229">
        <v>23</v>
      </c>
      <c r="C50" s="230" t="s">
        <v>170</v>
      </c>
      <c r="D50" s="232" t="s">
        <v>171</v>
      </c>
      <c r="E50" s="222" t="s">
        <v>172</v>
      </c>
      <c r="F50" s="225"/>
      <c r="G50" s="239"/>
      <c r="H50" s="237"/>
    </row>
    <row r="51" spans="1:8" ht="12.75" customHeight="1">
      <c r="A51" s="228"/>
      <c r="B51" s="229"/>
      <c r="C51" s="231"/>
      <c r="D51" s="233"/>
      <c r="E51" s="222"/>
      <c r="F51" s="225"/>
      <c r="G51" s="240"/>
      <c r="H51" s="238"/>
    </row>
    <row r="52" spans="1:8" ht="12.75" customHeight="1">
      <c r="A52" s="228">
        <v>2</v>
      </c>
      <c r="B52" s="229">
        <v>24</v>
      </c>
      <c r="C52" s="230" t="s">
        <v>61</v>
      </c>
      <c r="D52" s="232" t="s">
        <v>62</v>
      </c>
      <c r="E52" s="222" t="s">
        <v>63</v>
      </c>
      <c r="F52" s="225"/>
      <c r="G52" s="239"/>
      <c r="H52" s="237"/>
    </row>
    <row r="53" spans="1:8" ht="12.75" customHeight="1">
      <c r="A53" s="228"/>
      <c r="B53" s="229"/>
      <c r="C53" s="231"/>
      <c r="D53" s="233"/>
      <c r="E53" s="222"/>
      <c r="F53" s="225"/>
      <c r="G53" s="240"/>
      <c r="H53" s="238"/>
    </row>
    <row r="54" spans="1:8" ht="12.75" customHeight="1">
      <c r="A54" s="228">
        <v>9</v>
      </c>
      <c r="B54" s="229">
        <v>25</v>
      </c>
      <c r="C54" s="230" t="s">
        <v>82</v>
      </c>
      <c r="D54" s="232" t="s">
        <v>83</v>
      </c>
      <c r="E54" s="222" t="s">
        <v>84</v>
      </c>
      <c r="F54" s="225"/>
      <c r="G54" s="239"/>
      <c r="H54" s="237"/>
    </row>
    <row r="55" spans="1:8" ht="12.75" customHeight="1">
      <c r="A55" s="228"/>
      <c r="B55" s="229"/>
      <c r="C55" s="231"/>
      <c r="D55" s="233"/>
      <c r="E55" s="222"/>
      <c r="F55" s="225"/>
      <c r="G55" s="240"/>
      <c r="H55" s="238"/>
    </row>
    <row r="56" spans="1:8" ht="12.75" customHeight="1">
      <c r="A56" s="228">
        <v>10</v>
      </c>
      <c r="B56" s="229">
        <v>26</v>
      </c>
      <c r="C56" s="230" t="s">
        <v>85</v>
      </c>
      <c r="D56" s="232" t="s">
        <v>86</v>
      </c>
      <c r="E56" s="222" t="s">
        <v>87</v>
      </c>
      <c r="F56" s="225"/>
      <c r="G56" s="239"/>
      <c r="H56" s="237"/>
    </row>
    <row r="57" spans="1:8" ht="12.75" customHeight="1">
      <c r="A57" s="228"/>
      <c r="B57" s="229"/>
      <c r="C57" s="231"/>
      <c r="D57" s="233"/>
      <c r="E57" s="222"/>
      <c r="F57" s="225"/>
      <c r="G57" s="240"/>
      <c r="H57" s="238"/>
    </row>
    <row r="58" spans="1:8" ht="12.75" customHeight="1">
      <c r="A58" s="228">
        <v>48</v>
      </c>
      <c r="B58" s="229">
        <v>27</v>
      </c>
      <c r="C58" s="230" t="s">
        <v>193</v>
      </c>
      <c r="D58" s="232" t="s">
        <v>194</v>
      </c>
      <c r="E58" s="222" t="s">
        <v>195</v>
      </c>
      <c r="F58" s="225"/>
      <c r="G58" s="239"/>
      <c r="H58" s="237"/>
    </row>
    <row r="59" spans="1:8" ht="12.75" customHeight="1">
      <c r="A59" s="228"/>
      <c r="B59" s="229"/>
      <c r="C59" s="231"/>
      <c r="D59" s="233"/>
      <c r="E59" s="222"/>
      <c r="F59" s="225"/>
      <c r="G59" s="240"/>
      <c r="H59" s="238"/>
    </row>
    <row r="60" spans="1:8" ht="12.75" customHeight="1">
      <c r="A60" s="228">
        <v>17</v>
      </c>
      <c r="B60" s="229">
        <v>28</v>
      </c>
      <c r="C60" s="230" t="s">
        <v>104</v>
      </c>
      <c r="D60" s="232" t="s">
        <v>105</v>
      </c>
      <c r="E60" s="222" t="s">
        <v>106</v>
      </c>
      <c r="F60" s="225"/>
      <c r="G60" s="239"/>
      <c r="H60" s="237"/>
    </row>
    <row r="61" spans="1:8" ht="12.75" customHeight="1">
      <c r="A61" s="228"/>
      <c r="B61" s="229"/>
      <c r="C61" s="231"/>
      <c r="D61" s="233"/>
      <c r="E61" s="222"/>
      <c r="F61" s="225"/>
      <c r="G61" s="240"/>
      <c r="H61" s="238"/>
    </row>
    <row r="62" spans="1:8" ht="12.75" customHeight="1">
      <c r="A62" s="228">
        <v>1</v>
      </c>
      <c r="B62" s="241">
        <v>29</v>
      </c>
      <c r="C62" s="230" t="s">
        <v>58</v>
      </c>
      <c r="D62" s="232" t="s">
        <v>59</v>
      </c>
      <c r="E62" s="222" t="s">
        <v>60</v>
      </c>
      <c r="F62" s="225"/>
      <c r="G62" s="239"/>
      <c r="H62" s="237"/>
    </row>
    <row r="63" spans="1:8" ht="12.75" customHeight="1">
      <c r="A63" s="228"/>
      <c r="B63" s="241"/>
      <c r="C63" s="231"/>
      <c r="D63" s="233"/>
      <c r="E63" s="222"/>
      <c r="F63" s="225"/>
      <c r="G63" s="240"/>
      <c r="H63" s="238"/>
    </row>
    <row r="64" spans="1:8" ht="12.75" customHeight="1">
      <c r="A64" s="228">
        <v>34</v>
      </c>
      <c r="B64" s="229">
        <v>30</v>
      </c>
      <c r="C64" s="230" t="s">
        <v>152</v>
      </c>
      <c r="D64" s="232" t="s">
        <v>153</v>
      </c>
      <c r="E64" s="222" t="s">
        <v>154</v>
      </c>
      <c r="F64" s="225"/>
      <c r="G64" s="239"/>
      <c r="H64" s="237"/>
    </row>
    <row r="65" spans="1:8" ht="12.75" customHeight="1">
      <c r="A65" s="228"/>
      <c r="B65" s="229"/>
      <c r="C65" s="231"/>
      <c r="D65" s="233"/>
      <c r="E65" s="222"/>
      <c r="F65" s="225"/>
      <c r="G65" s="240"/>
      <c r="H65" s="238"/>
    </row>
    <row r="66" spans="1:8" ht="12.75" customHeight="1">
      <c r="A66" s="228">
        <v>36</v>
      </c>
      <c r="B66" s="229">
        <v>31</v>
      </c>
      <c r="C66" s="230" t="s">
        <v>158</v>
      </c>
      <c r="D66" s="232" t="s">
        <v>159</v>
      </c>
      <c r="E66" s="242" t="s">
        <v>160</v>
      </c>
      <c r="F66" s="225"/>
      <c r="G66" s="239"/>
      <c r="H66" s="237"/>
    </row>
    <row r="67" spans="1:8" ht="12.75" customHeight="1">
      <c r="A67" s="228"/>
      <c r="B67" s="229"/>
      <c r="C67" s="231"/>
      <c r="D67" s="233"/>
      <c r="E67" s="242"/>
      <c r="F67" s="225"/>
      <c r="G67" s="240"/>
      <c r="H67" s="238"/>
    </row>
    <row r="68" spans="1:8" ht="12.75" customHeight="1">
      <c r="A68" s="228">
        <v>20</v>
      </c>
      <c r="B68" s="229">
        <v>32</v>
      </c>
      <c r="C68" s="230" t="s">
        <v>112</v>
      </c>
      <c r="D68" s="232" t="s">
        <v>113</v>
      </c>
      <c r="E68" s="222" t="s">
        <v>114</v>
      </c>
      <c r="F68" s="225"/>
      <c r="G68" s="239"/>
      <c r="H68" s="237"/>
    </row>
    <row r="69" spans="1:8" ht="12.75" customHeight="1">
      <c r="A69" s="228"/>
      <c r="B69" s="229"/>
      <c r="C69" s="231"/>
      <c r="D69" s="233"/>
      <c r="E69" s="222"/>
      <c r="F69" s="225"/>
      <c r="G69" s="240"/>
      <c r="H69" s="238"/>
    </row>
    <row r="70" spans="1:8" ht="12.75" customHeight="1">
      <c r="A70" s="228">
        <v>29</v>
      </c>
      <c r="B70" s="229">
        <v>33</v>
      </c>
      <c r="C70" s="230" t="s">
        <v>137</v>
      </c>
      <c r="D70" s="232" t="s">
        <v>138</v>
      </c>
      <c r="E70" s="222" t="s">
        <v>139</v>
      </c>
      <c r="F70" s="225"/>
      <c r="G70" s="239"/>
      <c r="H70" s="237"/>
    </row>
    <row r="71" spans="1:8" ht="12.75" customHeight="1">
      <c r="A71" s="228"/>
      <c r="B71" s="229"/>
      <c r="C71" s="231"/>
      <c r="D71" s="233"/>
      <c r="E71" s="222"/>
      <c r="F71" s="225"/>
      <c r="G71" s="240"/>
      <c r="H71" s="238"/>
    </row>
    <row r="72" spans="1:8" ht="12.75" customHeight="1">
      <c r="A72" s="228">
        <v>50</v>
      </c>
      <c r="B72" s="229">
        <v>34</v>
      </c>
      <c r="C72" s="230" t="s">
        <v>199</v>
      </c>
      <c r="D72" s="232" t="s">
        <v>200</v>
      </c>
      <c r="E72" s="222" t="s">
        <v>198</v>
      </c>
      <c r="F72" s="225"/>
      <c r="G72" s="239"/>
      <c r="H72" s="237"/>
    </row>
    <row r="73" spans="1:8" ht="12.75" customHeight="1">
      <c r="A73" s="228"/>
      <c r="B73" s="229"/>
      <c r="C73" s="231"/>
      <c r="D73" s="233"/>
      <c r="E73" s="222"/>
      <c r="F73" s="225"/>
      <c r="G73" s="240"/>
      <c r="H73" s="238"/>
    </row>
    <row r="74" spans="1:8" ht="12.75" customHeight="1">
      <c r="A74" s="228">
        <v>41</v>
      </c>
      <c r="B74" s="229">
        <v>35</v>
      </c>
      <c r="C74" s="230" t="s">
        <v>173</v>
      </c>
      <c r="D74" s="232" t="s">
        <v>174</v>
      </c>
      <c r="E74" s="222" t="s">
        <v>175</v>
      </c>
      <c r="F74" s="225"/>
      <c r="G74" s="239"/>
      <c r="H74" s="237"/>
    </row>
    <row r="75" spans="1:8" ht="12.75" customHeight="1">
      <c r="A75" s="228"/>
      <c r="B75" s="229"/>
      <c r="C75" s="231"/>
      <c r="D75" s="233"/>
      <c r="E75" s="222"/>
      <c r="F75" s="225"/>
      <c r="G75" s="240"/>
      <c r="H75" s="238"/>
    </row>
    <row r="76" spans="1:8" ht="12.75" customHeight="1">
      <c r="A76" s="228">
        <v>7</v>
      </c>
      <c r="B76" s="229">
        <v>36</v>
      </c>
      <c r="C76" s="230" t="s">
        <v>76</v>
      </c>
      <c r="D76" s="232" t="s">
        <v>77</v>
      </c>
      <c r="E76" s="222" t="s">
        <v>78</v>
      </c>
      <c r="F76" s="225"/>
      <c r="G76" s="239"/>
      <c r="H76" s="237"/>
    </row>
    <row r="77" spans="1:8" ht="12.75" customHeight="1">
      <c r="A77" s="228"/>
      <c r="B77" s="229"/>
      <c r="C77" s="231"/>
      <c r="D77" s="233"/>
      <c r="E77" s="222"/>
      <c r="F77" s="225"/>
      <c r="G77" s="240"/>
      <c r="H77" s="238"/>
    </row>
    <row r="78" spans="1:8" ht="12.75" customHeight="1">
      <c r="A78" s="228">
        <v>47</v>
      </c>
      <c r="B78" s="229">
        <v>37</v>
      </c>
      <c r="C78" s="230" t="s">
        <v>190</v>
      </c>
      <c r="D78" s="232" t="s">
        <v>191</v>
      </c>
      <c r="E78" s="222" t="s">
        <v>192</v>
      </c>
      <c r="F78" s="225"/>
      <c r="G78" s="239"/>
      <c r="H78" s="237"/>
    </row>
    <row r="79" spans="1:8" ht="12.75" customHeight="1">
      <c r="A79" s="228"/>
      <c r="B79" s="229"/>
      <c r="C79" s="231"/>
      <c r="D79" s="233"/>
      <c r="E79" s="222"/>
      <c r="F79" s="225"/>
      <c r="G79" s="240"/>
      <c r="H79" s="238"/>
    </row>
    <row r="80" spans="1:8" ht="12.75" customHeight="1">
      <c r="A80" s="228">
        <v>54</v>
      </c>
      <c r="B80" s="229">
        <v>38</v>
      </c>
      <c r="C80" s="230" t="s">
        <v>210</v>
      </c>
      <c r="D80" s="232" t="s">
        <v>211</v>
      </c>
      <c r="E80" s="222" t="s">
        <v>212</v>
      </c>
      <c r="F80" s="225"/>
      <c r="G80" s="239"/>
      <c r="H80" s="237"/>
    </row>
    <row r="81" spans="1:8" ht="12.75" customHeight="1">
      <c r="A81" s="228"/>
      <c r="B81" s="229"/>
      <c r="C81" s="231"/>
      <c r="D81" s="233"/>
      <c r="E81" s="222"/>
      <c r="F81" s="225"/>
      <c r="G81" s="240"/>
      <c r="H81" s="238"/>
    </row>
    <row r="82" spans="1:8" ht="12.75" customHeight="1">
      <c r="A82" s="228">
        <v>39</v>
      </c>
      <c r="B82" s="229">
        <v>39</v>
      </c>
      <c r="C82" s="230" t="s">
        <v>167</v>
      </c>
      <c r="D82" s="232" t="s">
        <v>168</v>
      </c>
      <c r="E82" s="222" t="s">
        <v>169</v>
      </c>
      <c r="F82" s="225"/>
      <c r="G82" s="239"/>
      <c r="H82" s="237"/>
    </row>
    <row r="83" spans="1:8" ht="12.75" customHeight="1">
      <c r="A83" s="228"/>
      <c r="B83" s="229"/>
      <c r="C83" s="231"/>
      <c r="D83" s="233"/>
      <c r="E83" s="222"/>
      <c r="F83" s="225"/>
      <c r="G83" s="240"/>
      <c r="H83" s="238"/>
    </row>
    <row r="84" spans="1:8" ht="12.75" customHeight="1">
      <c r="A84" s="228">
        <v>15</v>
      </c>
      <c r="B84" s="229">
        <v>40</v>
      </c>
      <c r="C84" s="230" t="s">
        <v>98</v>
      </c>
      <c r="D84" s="232" t="s">
        <v>99</v>
      </c>
      <c r="E84" s="222" t="s">
        <v>100</v>
      </c>
      <c r="F84" s="225"/>
      <c r="G84" s="227"/>
      <c r="H84" s="237"/>
    </row>
    <row r="85" spans="1:8" ht="12.75" customHeight="1">
      <c r="A85" s="228"/>
      <c r="B85" s="229"/>
      <c r="C85" s="231"/>
      <c r="D85" s="233"/>
      <c r="E85" s="222"/>
      <c r="F85" s="225"/>
      <c r="G85" s="227"/>
      <c r="H85" s="238"/>
    </row>
    <row r="86" spans="1:8" ht="12.75" customHeight="1">
      <c r="A86" s="228">
        <v>12</v>
      </c>
      <c r="B86" s="229">
        <v>41</v>
      </c>
      <c r="C86" s="230" t="s">
        <v>91</v>
      </c>
      <c r="D86" s="232" t="s">
        <v>92</v>
      </c>
      <c r="E86" s="222" t="s">
        <v>90</v>
      </c>
      <c r="F86" s="225"/>
      <c r="G86" s="227"/>
      <c r="H86" s="245"/>
    </row>
    <row r="87" spans="1:8" ht="12.75" customHeight="1">
      <c r="A87" s="228"/>
      <c r="B87" s="229"/>
      <c r="C87" s="231"/>
      <c r="D87" s="233"/>
      <c r="E87" s="222"/>
      <c r="F87" s="225"/>
      <c r="G87" s="227"/>
      <c r="H87" s="237"/>
    </row>
    <row r="88" spans="1:8" ht="12.75" customHeight="1">
      <c r="A88" s="228">
        <v>27</v>
      </c>
      <c r="B88" s="229">
        <v>42</v>
      </c>
      <c r="C88" s="230" t="s">
        <v>131</v>
      </c>
      <c r="D88" s="232" t="s">
        <v>132</v>
      </c>
      <c r="E88" s="222" t="s">
        <v>133</v>
      </c>
      <c r="F88" s="225"/>
      <c r="G88" s="227"/>
      <c r="H88" s="245"/>
    </row>
    <row r="89" spans="1:8" ht="12.75" customHeight="1">
      <c r="A89" s="228"/>
      <c r="B89" s="229"/>
      <c r="C89" s="231"/>
      <c r="D89" s="233"/>
      <c r="E89" s="222"/>
      <c r="F89" s="225"/>
      <c r="G89" s="227"/>
      <c r="H89" s="237"/>
    </row>
    <row r="90" spans="1:8" ht="12.75" customHeight="1">
      <c r="A90" s="228">
        <v>31</v>
      </c>
      <c r="B90" s="229">
        <v>43</v>
      </c>
      <c r="C90" s="230" t="s">
        <v>143</v>
      </c>
      <c r="D90" s="232" t="s">
        <v>144</v>
      </c>
      <c r="E90" s="222" t="s">
        <v>145</v>
      </c>
      <c r="F90" s="225"/>
      <c r="G90" s="227"/>
      <c r="H90" s="245"/>
    </row>
    <row r="91" spans="1:8" ht="12.75" customHeight="1">
      <c r="A91" s="228"/>
      <c r="B91" s="229"/>
      <c r="C91" s="231"/>
      <c r="D91" s="233"/>
      <c r="E91" s="222"/>
      <c r="F91" s="225"/>
      <c r="G91" s="227"/>
      <c r="H91" s="237"/>
    </row>
    <row r="92" spans="1:8" ht="12.75" customHeight="1">
      <c r="A92" s="228">
        <v>22</v>
      </c>
      <c r="B92" s="229">
        <v>44</v>
      </c>
      <c r="C92" s="230" t="s">
        <v>118</v>
      </c>
      <c r="D92" s="232" t="s">
        <v>119</v>
      </c>
      <c r="E92" s="222" t="s">
        <v>117</v>
      </c>
      <c r="F92" s="225"/>
      <c r="G92" s="227"/>
      <c r="H92" s="226"/>
    </row>
    <row r="93" spans="1:8" ht="12.75" customHeight="1">
      <c r="A93" s="228"/>
      <c r="B93" s="229"/>
      <c r="C93" s="231"/>
      <c r="D93" s="233"/>
      <c r="E93" s="222"/>
      <c r="F93" s="225"/>
      <c r="G93" s="227"/>
      <c r="H93" s="226"/>
    </row>
    <row r="94" spans="1:8" ht="12.75" customHeight="1">
      <c r="A94" s="228">
        <v>19</v>
      </c>
      <c r="B94" s="229">
        <v>45</v>
      </c>
      <c r="C94" s="230" t="s">
        <v>110</v>
      </c>
      <c r="D94" s="232" t="s">
        <v>111</v>
      </c>
      <c r="E94" s="222" t="s">
        <v>109</v>
      </c>
      <c r="F94" s="225"/>
      <c r="G94" s="227"/>
      <c r="H94" s="226"/>
    </row>
    <row r="95" spans="1:8" ht="12.75" customHeight="1">
      <c r="A95" s="228"/>
      <c r="B95" s="229"/>
      <c r="C95" s="231"/>
      <c r="D95" s="233"/>
      <c r="E95" s="222"/>
      <c r="F95" s="225"/>
      <c r="G95" s="227"/>
      <c r="H95" s="226"/>
    </row>
    <row r="96" spans="1:8" ht="12.75" customHeight="1">
      <c r="A96" s="228">
        <v>38</v>
      </c>
      <c r="B96" s="229">
        <v>46</v>
      </c>
      <c r="C96" s="230" t="s">
        <v>164</v>
      </c>
      <c r="D96" s="232" t="s">
        <v>165</v>
      </c>
      <c r="E96" s="222" t="s">
        <v>166</v>
      </c>
      <c r="F96" s="225"/>
      <c r="G96" s="227"/>
      <c r="H96" s="226"/>
    </row>
    <row r="97" spans="1:8" ht="12.75" customHeight="1">
      <c r="A97" s="228"/>
      <c r="B97" s="229"/>
      <c r="C97" s="231"/>
      <c r="D97" s="233"/>
      <c r="E97" s="222"/>
      <c r="F97" s="225"/>
      <c r="G97" s="227"/>
      <c r="H97" s="226"/>
    </row>
    <row r="98" spans="1:8" ht="12.75" customHeight="1">
      <c r="A98" s="228">
        <v>14</v>
      </c>
      <c r="B98" s="229">
        <v>47</v>
      </c>
      <c r="C98" s="230" t="s">
        <v>96</v>
      </c>
      <c r="D98" s="232" t="s">
        <v>97</v>
      </c>
      <c r="E98" s="222" t="s">
        <v>95</v>
      </c>
      <c r="F98" s="225"/>
      <c r="G98" s="227"/>
      <c r="H98" s="226"/>
    </row>
    <row r="99" spans="1:8" ht="12.75" customHeight="1">
      <c r="A99" s="228"/>
      <c r="B99" s="229"/>
      <c r="C99" s="231"/>
      <c r="D99" s="233"/>
      <c r="E99" s="222"/>
      <c r="F99" s="225"/>
      <c r="G99" s="227"/>
      <c r="H99" s="226"/>
    </row>
    <row r="100" spans="1:8" ht="12.75" customHeight="1">
      <c r="A100" s="228">
        <v>6</v>
      </c>
      <c r="B100" s="229">
        <v>48</v>
      </c>
      <c r="C100" s="230" t="s">
        <v>73</v>
      </c>
      <c r="D100" s="232" t="s">
        <v>74</v>
      </c>
      <c r="E100" s="222" t="s">
        <v>75</v>
      </c>
      <c r="F100" s="225"/>
      <c r="G100" s="227"/>
      <c r="H100" s="226"/>
    </row>
    <row r="101" spans="1:8" ht="12.75" customHeight="1">
      <c r="A101" s="228"/>
      <c r="B101" s="229"/>
      <c r="C101" s="231"/>
      <c r="D101" s="233"/>
      <c r="E101" s="222"/>
      <c r="F101" s="225"/>
      <c r="G101" s="227"/>
      <c r="H101" s="226"/>
    </row>
    <row r="102" spans="1:8" ht="12.75" customHeight="1">
      <c r="A102" s="228">
        <v>57</v>
      </c>
      <c r="B102" s="229">
        <v>49</v>
      </c>
      <c r="C102" s="230" t="s">
        <v>219</v>
      </c>
      <c r="D102" s="232" t="s">
        <v>220</v>
      </c>
      <c r="E102" s="222" t="s">
        <v>218</v>
      </c>
      <c r="F102" s="225"/>
      <c r="G102" s="227"/>
      <c r="H102" s="226"/>
    </row>
    <row r="103" spans="1:8" ht="12.75" customHeight="1">
      <c r="A103" s="228"/>
      <c r="B103" s="229"/>
      <c r="C103" s="231"/>
      <c r="D103" s="233"/>
      <c r="E103" s="222"/>
      <c r="F103" s="225"/>
      <c r="G103" s="227"/>
      <c r="H103" s="226"/>
    </row>
    <row r="104" spans="1:8" ht="12.75" customHeight="1">
      <c r="A104" s="228">
        <v>55</v>
      </c>
      <c r="B104" s="229">
        <v>50</v>
      </c>
      <c r="C104" s="230" t="s">
        <v>213</v>
      </c>
      <c r="D104" s="232" t="s">
        <v>214</v>
      </c>
      <c r="E104" s="222" t="s">
        <v>215</v>
      </c>
      <c r="F104" s="225"/>
      <c r="G104" s="227"/>
      <c r="H104" s="226"/>
    </row>
    <row r="105" spans="1:8" ht="12.75" customHeight="1">
      <c r="A105" s="228"/>
      <c r="B105" s="229"/>
      <c r="C105" s="231"/>
      <c r="D105" s="233"/>
      <c r="E105" s="222"/>
      <c r="F105" s="225"/>
      <c r="G105" s="227"/>
      <c r="H105" s="226"/>
    </row>
    <row r="106" spans="1:8" ht="12.75" customHeight="1">
      <c r="A106" s="228">
        <v>49</v>
      </c>
      <c r="B106" s="229">
        <v>51</v>
      </c>
      <c r="C106" s="230" t="s">
        <v>196</v>
      </c>
      <c r="D106" s="232" t="s">
        <v>197</v>
      </c>
      <c r="E106" s="222" t="s">
        <v>198</v>
      </c>
      <c r="F106" s="225"/>
      <c r="G106" s="227"/>
      <c r="H106" s="226"/>
    </row>
    <row r="107" spans="1:8" ht="12.75" customHeight="1">
      <c r="A107" s="228"/>
      <c r="B107" s="229"/>
      <c r="C107" s="231"/>
      <c r="D107" s="233"/>
      <c r="E107" s="222"/>
      <c r="F107" s="225"/>
      <c r="G107" s="227"/>
      <c r="H107" s="226"/>
    </row>
    <row r="108" spans="1:8" ht="12.75" customHeight="1">
      <c r="A108" s="228">
        <v>8</v>
      </c>
      <c r="B108" s="229">
        <v>52</v>
      </c>
      <c r="C108" s="230" t="s">
        <v>79</v>
      </c>
      <c r="D108" s="232" t="s">
        <v>80</v>
      </c>
      <c r="E108" s="222" t="s">
        <v>81</v>
      </c>
      <c r="F108" s="225"/>
      <c r="G108" s="227"/>
      <c r="H108" s="226"/>
    </row>
    <row r="109" spans="1:8" ht="12.75" customHeight="1">
      <c r="A109" s="228"/>
      <c r="B109" s="229"/>
      <c r="C109" s="231"/>
      <c r="D109" s="233"/>
      <c r="E109" s="222"/>
      <c r="F109" s="225"/>
      <c r="G109" s="227"/>
      <c r="H109" s="226"/>
    </row>
    <row r="110" spans="1:8" ht="12.75" customHeight="1">
      <c r="A110" s="228">
        <v>42</v>
      </c>
      <c r="B110" s="229">
        <v>53</v>
      </c>
      <c r="C110" s="230" t="s">
        <v>176</v>
      </c>
      <c r="D110" s="232" t="s">
        <v>177</v>
      </c>
      <c r="E110" s="222" t="s">
        <v>178</v>
      </c>
      <c r="F110" s="225"/>
      <c r="G110" s="227"/>
      <c r="H110" s="226"/>
    </row>
    <row r="111" spans="1:8" ht="12.75" customHeight="1">
      <c r="A111" s="228"/>
      <c r="B111" s="229"/>
      <c r="C111" s="231"/>
      <c r="D111" s="233"/>
      <c r="E111" s="222"/>
      <c r="F111" s="225"/>
      <c r="G111" s="227"/>
      <c r="H111" s="226"/>
    </row>
    <row r="112" spans="1:8" ht="12.75" customHeight="1">
      <c r="A112" s="228">
        <v>18</v>
      </c>
      <c r="B112" s="229">
        <v>54</v>
      </c>
      <c r="C112" s="230" t="s">
        <v>107</v>
      </c>
      <c r="D112" s="232" t="s">
        <v>108</v>
      </c>
      <c r="E112" s="222" t="s">
        <v>109</v>
      </c>
      <c r="F112" s="225"/>
      <c r="G112" s="227"/>
      <c r="H112" s="226"/>
    </row>
    <row r="113" spans="1:8" ht="12.75" customHeight="1">
      <c r="A113" s="228"/>
      <c r="B113" s="229"/>
      <c r="C113" s="231"/>
      <c r="D113" s="233"/>
      <c r="E113" s="222"/>
      <c r="F113" s="225"/>
      <c r="G113" s="227"/>
      <c r="H113" s="226"/>
    </row>
    <row r="114" spans="1:8" ht="12.75" customHeight="1">
      <c r="A114" s="228">
        <v>21</v>
      </c>
      <c r="B114" s="229">
        <v>55</v>
      </c>
      <c r="C114" s="230" t="s">
        <v>115</v>
      </c>
      <c r="D114" s="232" t="s">
        <v>116</v>
      </c>
      <c r="E114" s="222" t="s">
        <v>117</v>
      </c>
      <c r="F114" s="225"/>
      <c r="G114" s="227"/>
      <c r="H114" s="226"/>
    </row>
    <row r="115" spans="1:8" ht="12.75" customHeight="1">
      <c r="A115" s="228"/>
      <c r="B115" s="229"/>
      <c r="C115" s="231"/>
      <c r="D115" s="233"/>
      <c r="E115" s="222"/>
      <c r="F115" s="225"/>
      <c r="G115" s="227"/>
      <c r="H115" s="226"/>
    </row>
    <row r="116" spans="1:8" ht="12.75" customHeight="1">
      <c r="A116" s="228">
        <v>43</v>
      </c>
      <c r="B116" s="229">
        <v>56</v>
      </c>
      <c r="C116" s="230" t="s">
        <v>179</v>
      </c>
      <c r="D116" s="232" t="s">
        <v>180</v>
      </c>
      <c r="E116" s="222" t="s">
        <v>178</v>
      </c>
      <c r="F116" s="225"/>
      <c r="G116" s="227"/>
      <c r="H116" s="226"/>
    </row>
    <row r="117" spans="1:8" ht="12.75" customHeight="1">
      <c r="A117" s="228"/>
      <c r="B117" s="229"/>
      <c r="C117" s="231"/>
      <c r="D117" s="233"/>
      <c r="E117" s="222"/>
      <c r="F117" s="225"/>
      <c r="G117" s="227"/>
      <c r="H117" s="226"/>
    </row>
    <row r="118" spans="1:8" ht="12.75" customHeight="1">
      <c r="A118" s="228">
        <v>30</v>
      </c>
      <c r="B118" s="229">
        <v>57</v>
      </c>
      <c r="C118" s="230" t="s">
        <v>140</v>
      </c>
      <c r="D118" s="232" t="s">
        <v>141</v>
      </c>
      <c r="E118" s="222" t="s">
        <v>142</v>
      </c>
      <c r="F118" s="225"/>
      <c r="G118" s="227"/>
      <c r="H118" s="226"/>
    </row>
    <row r="119" spans="1:8" ht="12.75" customHeight="1">
      <c r="A119" s="228"/>
      <c r="B119" s="229"/>
      <c r="C119" s="231"/>
      <c r="D119" s="233"/>
      <c r="E119" s="222"/>
      <c r="F119" s="225"/>
      <c r="G119" s="227"/>
      <c r="H119" s="226"/>
    </row>
    <row r="120" spans="1:8" ht="12.75" customHeight="1">
      <c r="A120" s="226"/>
      <c r="B120" s="229"/>
      <c r="C120" s="246"/>
      <c r="D120" s="226"/>
      <c r="E120" s="247"/>
      <c r="F120" s="225"/>
      <c r="G120" s="227"/>
      <c r="H120" s="226"/>
    </row>
    <row r="121" spans="1:8" ht="12.75" customHeight="1">
      <c r="A121" s="226"/>
      <c r="B121" s="229"/>
      <c r="C121" s="246"/>
      <c r="D121" s="226"/>
      <c r="E121" s="248"/>
      <c r="F121" s="225"/>
      <c r="G121" s="227"/>
      <c r="H121" s="226"/>
    </row>
    <row r="122" spans="1:8" ht="12.75" customHeight="1">
      <c r="A122" s="226"/>
      <c r="B122" s="229"/>
      <c r="C122" s="246"/>
      <c r="D122" s="226"/>
      <c r="E122" s="247"/>
      <c r="F122" s="225"/>
      <c r="G122" s="227"/>
      <c r="H122" s="226"/>
    </row>
    <row r="123" spans="1:8" ht="12.75" customHeight="1">
      <c r="A123" s="226"/>
      <c r="B123" s="229"/>
      <c r="C123" s="246"/>
      <c r="D123" s="226"/>
      <c r="E123" s="248"/>
      <c r="F123" s="225"/>
      <c r="G123" s="227"/>
      <c r="H123" s="226"/>
    </row>
    <row r="124" spans="1:8" ht="12.75" customHeight="1">
      <c r="A124" s="226"/>
      <c r="B124" s="229"/>
      <c r="C124" s="246"/>
      <c r="D124" s="226"/>
      <c r="E124" s="247"/>
      <c r="F124" s="225"/>
      <c r="G124" s="227"/>
      <c r="H124" s="226"/>
    </row>
    <row r="125" spans="1:8" ht="12.75" customHeight="1">
      <c r="A125" s="226"/>
      <c r="B125" s="229"/>
      <c r="C125" s="246"/>
      <c r="D125" s="226"/>
      <c r="E125" s="248"/>
      <c r="F125" s="225"/>
      <c r="G125" s="227"/>
      <c r="H125" s="226"/>
    </row>
    <row r="126" spans="1:8" ht="12.75" customHeight="1">
      <c r="A126" s="226"/>
      <c r="B126" s="229"/>
      <c r="C126" s="246"/>
      <c r="D126" s="226"/>
      <c r="E126" s="247"/>
      <c r="F126" s="225"/>
      <c r="G126" s="227"/>
      <c r="H126" s="226"/>
    </row>
    <row r="127" spans="1:8" ht="12.75" customHeight="1">
      <c r="A127" s="226"/>
      <c r="B127" s="229"/>
      <c r="C127" s="246"/>
      <c r="D127" s="226"/>
      <c r="E127" s="248"/>
      <c r="F127" s="225"/>
      <c r="G127" s="227"/>
      <c r="H127" s="226"/>
    </row>
    <row r="128" spans="1:8" ht="12.75" customHeight="1">
      <c r="A128" s="226"/>
      <c r="B128" s="229"/>
      <c r="C128" s="246"/>
      <c r="D128" s="226"/>
      <c r="E128" s="247"/>
      <c r="F128" s="225"/>
      <c r="G128" s="227"/>
      <c r="H128" s="226"/>
    </row>
    <row r="129" spans="1:8" ht="12.75" customHeight="1">
      <c r="A129" s="226"/>
      <c r="B129" s="229"/>
      <c r="C129" s="246"/>
      <c r="D129" s="226"/>
      <c r="E129" s="248"/>
      <c r="F129" s="225"/>
      <c r="G129" s="227"/>
      <c r="H129" s="226"/>
    </row>
    <row r="130" spans="1:8" ht="12.75">
      <c r="A130" s="226"/>
      <c r="B130" s="229"/>
      <c r="C130" s="246"/>
      <c r="D130" s="226"/>
      <c r="E130" s="247"/>
      <c r="F130" s="225"/>
      <c r="G130" s="227"/>
      <c r="H130" s="226"/>
    </row>
    <row r="131" spans="1:8" ht="12.75">
      <c r="A131" s="226"/>
      <c r="B131" s="229"/>
      <c r="C131" s="246"/>
      <c r="D131" s="226"/>
      <c r="E131" s="248"/>
      <c r="F131" s="225"/>
      <c r="G131" s="227"/>
      <c r="H131" s="226"/>
    </row>
    <row r="132" spans="1:8" ht="12.75">
      <c r="A132" s="226"/>
      <c r="B132" s="229"/>
      <c r="C132" s="246"/>
      <c r="D132" s="226"/>
      <c r="E132" s="247"/>
      <c r="F132" s="225"/>
      <c r="G132" s="227"/>
      <c r="H132" s="226"/>
    </row>
    <row r="133" spans="1:8" ht="12.75">
      <c r="A133" s="226"/>
      <c r="B133" s="229"/>
      <c r="C133" s="246"/>
      <c r="D133" s="226"/>
      <c r="E133" s="248"/>
      <c r="F133" s="225"/>
      <c r="G133" s="227"/>
      <c r="H133" s="226"/>
    </row>
    <row r="134" spans="1:7" ht="12.75">
      <c r="A134" s="62"/>
      <c r="B134" s="24"/>
      <c r="C134" s="63"/>
      <c r="D134" s="63"/>
      <c r="E134" s="63"/>
      <c r="F134" s="64"/>
      <c r="G134" s="65"/>
    </row>
    <row r="135" spans="1:8" ht="12.75">
      <c r="A135" s="62"/>
      <c r="B135" s="24"/>
      <c r="C135" s="63"/>
      <c r="D135" s="63"/>
      <c r="E135" s="63"/>
      <c r="F135" s="64"/>
      <c r="G135" s="65"/>
      <c r="H135" s="24"/>
    </row>
    <row r="136" spans="1:8" ht="12.75">
      <c r="A136" s="24"/>
      <c r="B136" s="24"/>
      <c r="C136" s="24"/>
      <c r="D136" s="24"/>
      <c r="E136" s="24"/>
      <c r="F136" s="24"/>
      <c r="H136" s="24"/>
    </row>
  </sheetData>
  <sheetProtection/>
  <mergeCells count="525">
    <mergeCell ref="B128:B129"/>
    <mergeCell ref="C128:C129"/>
    <mergeCell ref="F132:F133"/>
    <mergeCell ref="G132:G133"/>
    <mergeCell ref="A1:H1"/>
    <mergeCell ref="B2:C2"/>
    <mergeCell ref="D2:H2"/>
    <mergeCell ref="C3:D3"/>
    <mergeCell ref="G3:H3"/>
    <mergeCell ref="H130:H131"/>
    <mergeCell ref="H126:H127"/>
    <mergeCell ref="A128:A129"/>
    <mergeCell ref="E130:E131"/>
    <mergeCell ref="E132:E133"/>
    <mergeCell ref="A132:A133"/>
    <mergeCell ref="B132:B133"/>
    <mergeCell ref="C132:C133"/>
    <mergeCell ref="D132:D133"/>
    <mergeCell ref="D126:D127"/>
    <mergeCell ref="F126:F127"/>
    <mergeCell ref="G126:G127"/>
    <mergeCell ref="H132:H133"/>
    <mergeCell ref="A130:A131"/>
    <mergeCell ref="B130:B131"/>
    <mergeCell ref="C130:C131"/>
    <mergeCell ref="D130:D131"/>
    <mergeCell ref="F130:F131"/>
    <mergeCell ref="G130:G131"/>
    <mergeCell ref="E126:E127"/>
    <mergeCell ref="E128:E129"/>
    <mergeCell ref="H124:H125"/>
    <mergeCell ref="A122:A123"/>
    <mergeCell ref="B122:B123"/>
    <mergeCell ref="D128:D129"/>
    <mergeCell ref="F128:F129"/>
    <mergeCell ref="G128:G129"/>
    <mergeCell ref="H128:H129"/>
    <mergeCell ref="A126:A127"/>
    <mergeCell ref="B126:B127"/>
    <mergeCell ref="C126:C127"/>
    <mergeCell ref="A124:A125"/>
    <mergeCell ref="B124:B125"/>
    <mergeCell ref="C124:C125"/>
    <mergeCell ref="D124:D125"/>
    <mergeCell ref="F124:F125"/>
    <mergeCell ref="G124:G125"/>
    <mergeCell ref="E124:E125"/>
    <mergeCell ref="A120:A121"/>
    <mergeCell ref="B120:B121"/>
    <mergeCell ref="C120:C121"/>
    <mergeCell ref="D120:D121"/>
    <mergeCell ref="F120:F121"/>
    <mergeCell ref="H122:H123"/>
    <mergeCell ref="G118:G119"/>
    <mergeCell ref="C122:C123"/>
    <mergeCell ref="D122:D123"/>
    <mergeCell ref="F122:F123"/>
    <mergeCell ref="G122:G123"/>
    <mergeCell ref="H118:H119"/>
    <mergeCell ref="E122:E123"/>
    <mergeCell ref="E118:E119"/>
    <mergeCell ref="E120:E121"/>
    <mergeCell ref="H116:H117"/>
    <mergeCell ref="A114:A115"/>
    <mergeCell ref="B114:B115"/>
    <mergeCell ref="G120:G121"/>
    <mergeCell ref="H120:H121"/>
    <mergeCell ref="A118:A119"/>
    <mergeCell ref="B118:B119"/>
    <mergeCell ref="C118:C119"/>
    <mergeCell ref="D118:D119"/>
    <mergeCell ref="F118:F119"/>
    <mergeCell ref="A116:A117"/>
    <mergeCell ref="B116:B117"/>
    <mergeCell ref="C116:C117"/>
    <mergeCell ref="D116:D117"/>
    <mergeCell ref="F116:F117"/>
    <mergeCell ref="G116:G117"/>
    <mergeCell ref="E116:E117"/>
    <mergeCell ref="A112:A113"/>
    <mergeCell ref="B112:B113"/>
    <mergeCell ref="C112:C113"/>
    <mergeCell ref="D112:D113"/>
    <mergeCell ref="F112:F113"/>
    <mergeCell ref="H114:H115"/>
    <mergeCell ref="G110:G111"/>
    <mergeCell ref="C114:C115"/>
    <mergeCell ref="D114:D115"/>
    <mergeCell ref="F114:F115"/>
    <mergeCell ref="G114:G115"/>
    <mergeCell ref="H110:H111"/>
    <mergeCell ref="E110:E111"/>
    <mergeCell ref="E112:E113"/>
    <mergeCell ref="E114:E115"/>
    <mergeCell ref="H108:H109"/>
    <mergeCell ref="A106:A107"/>
    <mergeCell ref="B106:B107"/>
    <mergeCell ref="G112:G113"/>
    <mergeCell ref="H112:H113"/>
    <mergeCell ref="A110:A111"/>
    <mergeCell ref="B110:B111"/>
    <mergeCell ref="C110:C111"/>
    <mergeCell ref="D110:D111"/>
    <mergeCell ref="F110:F111"/>
    <mergeCell ref="A108:A109"/>
    <mergeCell ref="B108:B109"/>
    <mergeCell ref="C108:C109"/>
    <mergeCell ref="D108:D109"/>
    <mergeCell ref="F108:F109"/>
    <mergeCell ref="G108:G109"/>
    <mergeCell ref="E108:E109"/>
    <mergeCell ref="A104:A105"/>
    <mergeCell ref="B104:B105"/>
    <mergeCell ref="C104:C105"/>
    <mergeCell ref="D104:D105"/>
    <mergeCell ref="F104:F105"/>
    <mergeCell ref="H106:H107"/>
    <mergeCell ref="G102:G103"/>
    <mergeCell ref="C106:C107"/>
    <mergeCell ref="D106:D107"/>
    <mergeCell ref="F106:F107"/>
    <mergeCell ref="G106:G107"/>
    <mergeCell ref="H102:H103"/>
    <mergeCell ref="E106:E107"/>
    <mergeCell ref="E102:E103"/>
    <mergeCell ref="E104:E105"/>
    <mergeCell ref="H100:H101"/>
    <mergeCell ref="A98:A99"/>
    <mergeCell ref="B98:B99"/>
    <mergeCell ref="G104:G105"/>
    <mergeCell ref="H104:H105"/>
    <mergeCell ref="A102:A103"/>
    <mergeCell ref="B102:B103"/>
    <mergeCell ref="C102:C103"/>
    <mergeCell ref="D102:D103"/>
    <mergeCell ref="F102:F103"/>
    <mergeCell ref="A100:A101"/>
    <mergeCell ref="B100:B101"/>
    <mergeCell ref="C100:C101"/>
    <mergeCell ref="D100:D101"/>
    <mergeCell ref="F100:F101"/>
    <mergeCell ref="G100:G101"/>
    <mergeCell ref="E100:E101"/>
    <mergeCell ref="A96:A97"/>
    <mergeCell ref="B96:B97"/>
    <mergeCell ref="C96:C97"/>
    <mergeCell ref="D96:D97"/>
    <mergeCell ref="F96:F97"/>
    <mergeCell ref="H98:H99"/>
    <mergeCell ref="G94:G95"/>
    <mergeCell ref="C98:C99"/>
    <mergeCell ref="D98:D99"/>
    <mergeCell ref="F98:F99"/>
    <mergeCell ref="G98:G99"/>
    <mergeCell ref="H94:H95"/>
    <mergeCell ref="E98:E99"/>
    <mergeCell ref="H92:H93"/>
    <mergeCell ref="A90:A91"/>
    <mergeCell ref="B90:B91"/>
    <mergeCell ref="G96:G97"/>
    <mergeCell ref="H96:H97"/>
    <mergeCell ref="A94:A95"/>
    <mergeCell ref="B94:B95"/>
    <mergeCell ref="C94:C95"/>
    <mergeCell ref="D94:D95"/>
    <mergeCell ref="F94:F95"/>
    <mergeCell ref="A92:A93"/>
    <mergeCell ref="B92:B93"/>
    <mergeCell ref="C92:C93"/>
    <mergeCell ref="D92:D93"/>
    <mergeCell ref="F92:F93"/>
    <mergeCell ref="G92:G93"/>
    <mergeCell ref="A88:A89"/>
    <mergeCell ref="B88:B89"/>
    <mergeCell ref="C88:C89"/>
    <mergeCell ref="D88:D89"/>
    <mergeCell ref="F88:F89"/>
    <mergeCell ref="H90:H91"/>
    <mergeCell ref="G86:G87"/>
    <mergeCell ref="C90:C91"/>
    <mergeCell ref="D90:D91"/>
    <mergeCell ref="F90:F91"/>
    <mergeCell ref="G90:G91"/>
    <mergeCell ref="H86:H87"/>
    <mergeCell ref="H84:H85"/>
    <mergeCell ref="A82:A83"/>
    <mergeCell ref="B82:B83"/>
    <mergeCell ref="G88:G89"/>
    <mergeCell ref="H88:H89"/>
    <mergeCell ref="A86:A87"/>
    <mergeCell ref="B86:B87"/>
    <mergeCell ref="C86:C87"/>
    <mergeCell ref="D86:D87"/>
    <mergeCell ref="F86:F87"/>
    <mergeCell ref="A84:A85"/>
    <mergeCell ref="B84:B85"/>
    <mergeCell ref="C84:C85"/>
    <mergeCell ref="D84:D85"/>
    <mergeCell ref="F84:F85"/>
    <mergeCell ref="G84:G85"/>
    <mergeCell ref="A80:A81"/>
    <mergeCell ref="B80:B81"/>
    <mergeCell ref="C80:C81"/>
    <mergeCell ref="D80:D81"/>
    <mergeCell ref="F80:F81"/>
    <mergeCell ref="H82:H83"/>
    <mergeCell ref="G78:G79"/>
    <mergeCell ref="C82:C83"/>
    <mergeCell ref="D82:D83"/>
    <mergeCell ref="F82:F83"/>
    <mergeCell ref="G82:G83"/>
    <mergeCell ref="H78:H79"/>
    <mergeCell ref="H76:H77"/>
    <mergeCell ref="A74:A75"/>
    <mergeCell ref="B74:B75"/>
    <mergeCell ref="G80:G81"/>
    <mergeCell ref="H80:H81"/>
    <mergeCell ref="A78:A79"/>
    <mergeCell ref="B78:B79"/>
    <mergeCell ref="C78:C79"/>
    <mergeCell ref="D78:D79"/>
    <mergeCell ref="F78:F79"/>
    <mergeCell ref="A76:A77"/>
    <mergeCell ref="B76:B77"/>
    <mergeCell ref="C76:C77"/>
    <mergeCell ref="D76:D77"/>
    <mergeCell ref="F76:F77"/>
    <mergeCell ref="G76:G77"/>
    <mergeCell ref="C74:C75"/>
    <mergeCell ref="D74:D75"/>
    <mergeCell ref="F74:F75"/>
    <mergeCell ref="G74:G75"/>
    <mergeCell ref="G70:G71"/>
    <mergeCell ref="H70:H71"/>
    <mergeCell ref="H72:H73"/>
    <mergeCell ref="E70:E71"/>
    <mergeCell ref="H74:H75"/>
    <mergeCell ref="A72:A73"/>
    <mergeCell ref="B72:B73"/>
    <mergeCell ref="C72:C73"/>
    <mergeCell ref="D72:D73"/>
    <mergeCell ref="F72:F73"/>
    <mergeCell ref="G72:G73"/>
    <mergeCell ref="E72:E73"/>
    <mergeCell ref="G4:G5"/>
    <mergeCell ref="G6:G7"/>
    <mergeCell ref="G8:G9"/>
    <mergeCell ref="G10:G11"/>
    <mergeCell ref="A70:A71"/>
    <mergeCell ref="B70:B71"/>
    <mergeCell ref="C70:C71"/>
    <mergeCell ref="D70:D71"/>
    <mergeCell ref="F70:F71"/>
    <mergeCell ref="A10:A11"/>
    <mergeCell ref="A4:A5"/>
    <mergeCell ref="G32:G33"/>
    <mergeCell ref="G14:G15"/>
    <mergeCell ref="G16:G17"/>
    <mergeCell ref="G18:G19"/>
    <mergeCell ref="G20:G21"/>
    <mergeCell ref="B4:B5"/>
    <mergeCell ref="C4:C5"/>
    <mergeCell ref="D4:D5"/>
    <mergeCell ref="D12:D13"/>
    <mergeCell ref="A68:A69"/>
    <mergeCell ref="B68:B69"/>
    <mergeCell ref="C68:C69"/>
    <mergeCell ref="D68:D69"/>
    <mergeCell ref="F68:F69"/>
    <mergeCell ref="H68:H69"/>
    <mergeCell ref="G68:G69"/>
    <mergeCell ref="E68:E69"/>
    <mergeCell ref="A66:A67"/>
    <mergeCell ref="B66:B67"/>
    <mergeCell ref="C66:C67"/>
    <mergeCell ref="D66:D67"/>
    <mergeCell ref="F66:F67"/>
    <mergeCell ref="H66:H67"/>
    <mergeCell ref="G66:G67"/>
    <mergeCell ref="E66:E67"/>
    <mergeCell ref="A64:A65"/>
    <mergeCell ref="B64:B65"/>
    <mergeCell ref="C64:C65"/>
    <mergeCell ref="D64:D65"/>
    <mergeCell ref="F64:F65"/>
    <mergeCell ref="H64:H65"/>
    <mergeCell ref="G64:G65"/>
    <mergeCell ref="E64:E65"/>
    <mergeCell ref="A62:A63"/>
    <mergeCell ref="B62:B63"/>
    <mergeCell ref="C62:C63"/>
    <mergeCell ref="D62:D63"/>
    <mergeCell ref="F62:F63"/>
    <mergeCell ref="H62:H63"/>
    <mergeCell ref="G62:G63"/>
    <mergeCell ref="E62:E63"/>
    <mergeCell ref="A60:A61"/>
    <mergeCell ref="B60:B61"/>
    <mergeCell ref="C60:C61"/>
    <mergeCell ref="D60:D61"/>
    <mergeCell ref="F60:F61"/>
    <mergeCell ref="H60:H61"/>
    <mergeCell ref="G60:G61"/>
    <mergeCell ref="E60:E61"/>
    <mergeCell ref="A58:A59"/>
    <mergeCell ref="B58:B59"/>
    <mergeCell ref="C58:C59"/>
    <mergeCell ref="D58:D59"/>
    <mergeCell ref="F58:F59"/>
    <mergeCell ref="H58:H59"/>
    <mergeCell ref="G58:G59"/>
    <mergeCell ref="E58:E59"/>
    <mergeCell ref="A56:A57"/>
    <mergeCell ref="B56:B57"/>
    <mergeCell ref="C56:C57"/>
    <mergeCell ref="D56:D57"/>
    <mergeCell ref="F56:F57"/>
    <mergeCell ref="H56:H57"/>
    <mergeCell ref="G56:G57"/>
    <mergeCell ref="E56:E57"/>
    <mergeCell ref="A54:A55"/>
    <mergeCell ref="B54:B55"/>
    <mergeCell ref="C54:C55"/>
    <mergeCell ref="D54:D55"/>
    <mergeCell ref="F54:F55"/>
    <mergeCell ref="H54:H55"/>
    <mergeCell ref="G54:G55"/>
    <mergeCell ref="E54:E55"/>
    <mergeCell ref="A52:A53"/>
    <mergeCell ref="B52:B53"/>
    <mergeCell ref="C52:C53"/>
    <mergeCell ref="D52:D53"/>
    <mergeCell ref="F52:F53"/>
    <mergeCell ref="H52:H53"/>
    <mergeCell ref="G52:G53"/>
    <mergeCell ref="E52:E53"/>
    <mergeCell ref="A50:A51"/>
    <mergeCell ref="B50:B51"/>
    <mergeCell ref="C50:C51"/>
    <mergeCell ref="D50:D51"/>
    <mergeCell ref="F50:F51"/>
    <mergeCell ref="H50:H51"/>
    <mergeCell ref="G50:G51"/>
    <mergeCell ref="E50:E51"/>
    <mergeCell ref="A48:A49"/>
    <mergeCell ref="B48:B49"/>
    <mergeCell ref="C48:C49"/>
    <mergeCell ref="D48:D49"/>
    <mergeCell ref="F48:F49"/>
    <mergeCell ref="H48:H49"/>
    <mergeCell ref="G48:G49"/>
    <mergeCell ref="E48:E49"/>
    <mergeCell ref="A46:A47"/>
    <mergeCell ref="B46:B47"/>
    <mergeCell ref="C46:C47"/>
    <mergeCell ref="D46:D47"/>
    <mergeCell ref="F46:F47"/>
    <mergeCell ref="H46:H47"/>
    <mergeCell ref="G46:G47"/>
    <mergeCell ref="E46:E47"/>
    <mergeCell ref="A44:A45"/>
    <mergeCell ref="B44:B45"/>
    <mergeCell ref="C44:C45"/>
    <mergeCell ref="D44:D45"/>
    <mergeCell ref="F44:F45"/>
    <mergeCell ref="H44:H45"/>
    <mergeCell ref="G44:G45"/>
    <mergeCell ref="E44:E45"/>
    <mergeCell ref="A42:A43"/>
    <mergeCell ref="B42:B43"/>
    <mergeCell ref="C42:C43"/>
    <mergeCell ref="D42:D43"/>
    <mergeCell ref="F42:F43"/>
    <mergeCell ref="H42:H43"/>
    <mergeCell ref="G42:G43"/>
    <mergeCell ref="E42:E43"/>
    <mergeCell ref="B34:B35"/>
    <mergeCell ref="B36:B37"/>
    <mergeCell ref="B38:B39"/>
    <mergeCell ref="B40:B41"/>
    <mergeCell ref="A34:A35"/>
    <mergeCell ref="A36:A37"/>
    <mergeCell ref="A38:A39"/>
    <mergeCell ref="A40:A41"/>
    <mergeCell ref="C40:C41"/>
    <mergeCell ref="D40:D41"/>
    <mergeCell ref="F40:F41"/>
    <mergeCell ref="H40:H41"/>
    <mergeCell ref="G40:G41"/>
    <mergeCell ref="E40:E41"/>
    <mergeCell ref="C38:C39"/>
    <mergeCell ref="D38:D39"/>
    <mergeCell ref="F38:F39"/>
    <mergeCell ref="H38:H39"/>
    <mergeCell ref="G38:G39"/>
    <mergeCell ref="E38:E39"/>
    <mergeCell ref="C34:C35"/>
    <mergeCell ref="D34:D35"/>
    <mergeCell ref="F34:F35"/>
    <mergeCell ref="H34:H35"/>
    <mergeCell ref="G34:G35"/>
    <mergeCell ref="C36:C37"/>
    <mergeCell ref="D36:D37"/>
    <mergeCell ref="F36:F37"/>
    <mergeCell ref="H36:H37"/>
    <mergeCell ref="G36:G37"/>
    <mergeCell ref="H4:H5"/>
    <mergeCell ref="D8:D9"/>
    <mergeCell ref="A8:A9"/>
    <mergeCell ref="B8:B9"/>
    <mergeCell ref="C8:C9"/>
    <mergeCell ref="F6:F7"/>
    <mergeCell ref="A6:A7"/>
    <mergeCell ref="B6:B7"/>
    <mergeCell ref="C6:C7"/>
    <mergeCell ref="D6:D7"/>
    <mergeCell ref="H6:H7"/>
    <mergeCell ref="F10:F11"/>
    <mergeCell ref="H10:H11"/>
    <mergeCell ref="F8:F9"/>
    <mergeCell ref="H8:H9"/>
    <mergeCell ref="E12:E13"/>
    <mergeCell ref="E6:E7"/>
    <mergeCell ref="E8:E9"/>
    <mergeCell ref="E10:E11"/>
    <mergeCell ref="H16:H17"/>
    <mergeCell ref="F12:F13"/>
    <mergeCell ref="H12:H13"/>
    <mergeCell ref="F14:F15"/>
    <mergeCell ref="H14:H15"/>
    <mergeCell ref="G12:G13"/>
    <mergeCell ref="A14:A15"/>
    <mergeCell ref="B14:B15"/>
    <mergeCell ref="C14:C15"/>
    <mergeCell ref="D14:D15"/>
    <mergeCell ref="B10:B11"/>
    <mergeCell ref="C10:C11"/>
    <mergeCell ref="D10:D11"/>
    <mergeCell ref="A12:A13"/>
    <mergeCell ref="B12:B13"/>
    <mergeCell ref="C12:C13"/>
    <mergeCell ref="H18:H19"/>
    <mergeCell ref="A16:A17"/>
    <mergeCell ref="B16:B17"/>
    <mergeCell ref="A18:A19"/>
    <mergeCell ref="B18:B19"/>
    <mergeCell ref="C18:C19"/>
    <mergeCell ref="D18:D19"/>
    <mergeCell ref="C16:C17"/>
    <mergeCell ref="D16:D17"/>
    <mergeCell ref="F16:F17"/>
    <mergeCell ref="A22:A23"/>
    <mergeCell ref="B22:B23"/>
    <mergeCell ref="C22:C23"/>
    <mergeCell ref="D22:D23"/>
    <mergeCell ref="A20:A21"/>
    <mergeCell ref="B20:B21"/>
    <mergeCell ref="C20:C21"/>
    <mergeCell ref="D20:D21"/>
    <mergeCell ref="D26:D27"/>
    <mergeCell ref="C24:C25"/>
    <mergeCell ref="D24:D25"/>
    <mergeCell ref="F22:F23"/>
    <mergeCell ref="H22:H23"/>
    <mergeCell ref="F24:F25"/>
    <mergeCell ref="H24:H25"/>
    <mergeCell ref="G22:G23"/>
    <mergeCell ref="G24:G25"/>
    <mergeCell ref="G26:G27"/>
    <mergeCell ref="D32:D33"/>
    <mergeCell ref="A28:A29"/>
    <mergeCell ref="B28:B29"/>
    <mergeCell ref="C28:C29"/>
    <mergeCell ref="D28:D29"/>
    <mergeCell ref="A24:A25"/>
    <mergeCell ref="B24:B25"/>
    <mergeCell ref="A26:A27"/>
    <mergeCell ref="B26:B27"/>
    <mergeCell ref="C26:C27"/>
    <mergeCell ref="H20:H21"/>
    <mergeCell ref="F32:F33"/>
    <mergeCell ref="H32:H33"/>
    <mergeCell ref="A30:A31"/>
    <mergeCell ref="B30:B31"/>
    <mergeCell ref="C30:C31"/>
    <mergeCell ref="D30:D31"/>
    <mergeCell ref="A32:A33"/>
    <mergeCell ref="B32:B33"/>
    <mergeCell ref="C32:C33"/>
    <mergeCell ref="H28:H29"/>
    <mergeCell ref="F30:F31"/>
    <mergeCell ref="H30:H31"/>
    <mergeCell ref="G30:G31"/>
    <mergeCell ref="F26:F27"/>
    <mergeCell ref="H26:H27"/>
    <mergeCell ref="G28:G29"/>
    <mergeCell ref="E4:E5"/>
    <mergeCell ref="F4:F5"/>
    <mergeCell ref="F28:F29"/>
    <mergeCell ref="F20:F21"/>
    <mergeCell ref="F18:F19"/>
    <mergeCell ref="E20:E21"/>
    <mergeCell ref="E22:E23"/>
    <mergeCell ref="E24:E25"/>
    <mergeCell ref="E26:E27"/>
    <mergeCell ref="E14:E15"/>
    <mergeCell ref="E16:E17"/>
    <mergeCell ref="E18:E19"/>
    <mergeCell ref="E74:E75"/>
    <mergeCell ref="E76:E77"/>
    <mergeCell ref="E78:E79"/>
    <mergeCell ref="E80:E81"/>
    <mergeCell ref="E28:E29"/>
    <mergeCell ref="E30:E31"/>
    <mergeCell ref="E32:E33"/>
    <mergeCell ref="E34:E35"/>
    <mergeCell ref="E36:E37"/>
    <mergeCell ref="E90:E91"/>
    <mergeCell ref="E92:E93"/>
    <mergeCell ref="E94:E95"/>
    <mergeCell ref="E96:E97"/>
    <mergeCell ref="E82:E83"/>
    <mergeCell ref="E84:E85"/>
    <mergeCell ref="E86:E87"/>
    <mergeCell ref="E88:E8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S186"/>
  <sheetViews>
    <sheetView view="pageBreakPreview" zoomScale="60" zoomScalePageLayoutView="0" workbookViewId="0" topLeftCell="A145">
      <selection activeCell="R185" sqref="J180:R186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23.57421875" style="0" customWidth="1"/>
    <col min="5" max="5" width="13.57421875" style="0" customWidth="1"/>
    <col min="6" max="6" width="24.00390625" style="0" customWidth="1"/>
    <col min="7" max="7" width="5.7109375" style="0" customWidth="1"/>
    <col min="8" max="8" width="6.7109375" style="0" customWidth="1"/>
    <col min="9" max="9" width="7.140625" style="0" customWidth="1"/>
    <col min="10" max="10" width="5.8515625" style="0" customWidth="1"/>
    <col min="11" max="11" width="7.00390625" style="0" customWidth="1"/>
    <col min="12" max="12" width="23.7109375" style="0" customWidth="1"/>
    <col min="14" max="14" width="13.57421875" style="0" customWidth="1"/>
    <col min="15" max="15" width="24.00390625" style="0" customWidth="1"/>
    <col min="16" max="16" width="5.7109375" style="0" customWidth="1"/>
    <col min="17" max="17" width="6.421875" style="0" customWidth="1"/>
    <col min="18" max="18" width="7.140625" style="0" customWidth="1"/>
  </cols>
  <sheetData>
    <row r="1" spans="2:18" ht="15.75">
      <c r="B1" s="313" t="s">
        <v>36</v>
      </c>
      <c r="C1" s="313"/>
      <c r="D1" s="313"/>
      <c r="E1" s="313"/>
      <c r="F1" s="313"/>
      <c r="G1" s="313"/>
      <c r="H1" s="313"/>
      <c r="I1" s="313"/>
      <c r="K1" s="313" t="s">
        <v>36</v>
      </c>
      <c r="L1" s="313"/>
      <c r="M1" s="313"/>
      <c r="N1" s="313"/>
      <c r="O1" s="313"/>
      <c r="P1" s="313"/>
      <c r="Q1" s="313"/>
      <c r="R1" s="313"/>
    </row>
    <row r="2" spans="2:18" ht="15.75">
      <c r="B2" s="314" t="str">
        <f>'пр.взв.'!G3</f>
        <v>в.к.  74  кг</v>
      </c>
      <c r="C2" s="313"/>
      <c r="D2" s="313"/>
      <c r="E2" s="313"/>
      <c r="F2" s="313"/>
      <c r="G2" s="313"/>
      <c r="H2" s="313"/>
      <c r="I2" s="313"/>
      <c r="K2" s="314" t="str">
        <f>B2</f>
        <v>в.к.  74  кг</v>
      </c>
      <c r="L2" s="313"/>
      <c r="M2" s="313"/>
      <c r="N2" s="313"/>
      <c r="O2" s="313"/>
      <c r="P2" s="313"/>
      <c r="Q2" s="313"/>
      <c r="R2" s="313"/>
    </row>
    <row r="3" spans="2:18" ht="16.5" thickBot="1">
      <c r="B3" s="81" t="s">
        <v>37</v>
      </c>
      <c r="C3" s="82" t="s">
        <v>38</v>
      </c>
      <c r="D3" s="83" t="s">
        <v>45</v>
      </c>
      <c r="E3" s="82"/>
      <c r="F3" s="81"/>
      <c r="G3" s="82"/>
      <c r="H3" s="82"/>
      <c r="I3" s="82"/>
      <c r="J3" s="82"/>
      <c r="K3" s="81" t="s">
        <v>1</v>
      </c>
      <c r="L3" s="82" t="s">
        <v>38</v>
      </c>
      <c r="M3" s="83" t="s">
        <v>45</v>
      </c>
      <c r="N3" s="82"/>
      <c r="O3" s="81"/>
      <c r="P3" s="82"/>
      <c r="Q3" s="82"/>
      <c r="R3" s="82"/>
    </row>
    <row r="4" spans="1:18" ht="12.75" customHeight="1">
      <c r="A4" s="292" t="s">
        <v>40</v>
      </c>
      <c r="B4" s="294" t="s">
        <v>3</v>
      </c>
      <c r="C4" s="211" t="s">
        <v>4</v>
      </c>
      <c r="D4" s="211" t="s">
        <v>12</v>
      </c>
      <c r="E4" s="211" t="s">
        <v>57</v>
      </c>
      <c r="F4" s="211" t="s">
        <v>13</v>
      </c>
      <c r="G4" s="290" t="s">
        <v>41</v>
      </c>
      <c r="H4" s="286" t="s">
        <v>42</v>
      </c>
      <c r="I4" s="288" t="s">
        <v>15</v>
      </c>
      <c r="J4" s="292" t="s">
        <v>40</v>
      </c>
      <c r="K4" s="294" t="s">
        <v>3</v>
      </c>
      <c r="L4" s="211" t="s">
        <v>4</v>
      </c>
      <c r="M4" s="211" t="s">
        <v>12</v>
      </c>
      <c r="N4" s="211" t="s">
        <v>57</v>
      </c>
      <c r="O4" s="211" t="s">
        <v>13</v>
      </c>
      <c r="P4" s="290" t="s">
        <v>41</v>
      </c>
      <c r="Q4" s="286" t="s">
        <v>42</v>
      </c>
      <c r="R4" s="288" t="s">
        <v>15</v>
      </c>
    </row>
    <row r="5" spans="1:18" ht="13.5" customHeight="1" thickBot="1">
      <c r="A5" s="293"/>
      <c r="B5" s="312" t="s">
        <v>43</v>
      </c>
      <c r="C5" s="212"/>
      <c r="D5" s="212"/>
      <c r="E5" s="212"/>
      <c r="F5" s="212"/>
      <c r="G5" s="291"/>
      <c r="H5" s="287"/>
      <c r="I5" s="289" t="s">
        <v>44</v>
      </c>
      <c r="J5" s="293"/>
      <c r="K5" s="312" t="s">
        <v>43</v>
      </c>
      <c r="L5" s="212"/>
      <c r="M5" s="212"/>
      <c r="N5" s="212"/>
      <c r="O5" s="212"/>
      <c r="P5" s="291"/>
      <c r="Q5" s="287"/>
      <c r="R5" s="289" t="s">
        <v>44</v>
      </c>
    </row>
    <row r="6" spans="1:18" ht="12.75" customHeight="1">
      <c r="A6" s="307">
        <v>1</v>
      </c>
      <c r="B6" s="315">
        <v>1</v>
      </c>
      <c r="C6" s="317" t="str">
        <f>VLOOKUP(B6,'пр.взв.'!B6:H133,2,FALSE)</f>
        <v>МИХАЛИН Владислав Игоревич</v>
      </c>
      <c r="D6" s="285" t="str">
        <f>VLOOKUP(B6,'пр.взв.'!B6:H133,3,FALSE)</f>
        <v>15.06.1989 мс</v>
      </c>
      <c r="E6" s="285" t="str">
        <f>VLOOKUP(B6,'пр.взв.'!B1:H133,4,FALSE)</f>
        <v>УМВД по Вологодской обл.       </v>
      </c>
      <c r="F6" s="262"/>
      <c r="G6" s="269"/>
      <c r="H6" s="240"/>
      <c r="I6" s="236"/>
      <c r="J6" s="281">
        <v>9</v>
      </c>
      <c r="K6" s="315">
        <v>2</v>
      </c>
      <c r="L6" s="317" t="str">
        <f>VLOOKUP(K6,'пр.взв.'!B6:H133,2,FALSE)</f>
        <v>МИРОНОВ Николай Сергеевич             </v>
      </c>
      <c r="M6" s="285" t="str">
        <f>VLOOKUP(K6,'пр.взв.'!B6:H133,3,FALSE)</f>
        <v>13.06.1993 кмс                            </v>
      </c>
      <c r="N6" s="285" t="str">
        <f>VLOOKUP(K6,'пр.взв.'!B6:H133,4,FALSE)</f>
        <v>УТ МВД по ЦФО                 </v>
      </c>
      <c r="O6" s="262"/>
      <c r="P6" s="269"/>
      <c r="Q6" s="240"/>
      <c r="R6" s="236"/>
    </row>
    <row r="7" spans="1:18" ht="12.75" customHeight="1">
      <c r="A7" s="308"/>
      <c r="B7" s="316"/>
      <c r="C7" s="318"/>
      <c r="D7" s="260"/>
      <c r="E7" s="260"/>
      <c r="F7" s="260"/>
      <c r="G7" s="260"/>
      <c r="H7" s="227"/>
      <c r="I7" s="228"/>
      <c r="J7" s="264"/>
      <c r="K7" s="316"/>
      <c r="L7" s="318"/>
      <c r="M7" s="260"/>
      <c r="N7" s="260"/>
      <c r="O7" s="260"/>
      <c r="P7" s="260"/>
      <c r="Q7" s="227"/>
      <c r="R7" s="228"/>
    </row>
    <row r="8" spans="1:18" ht="12.75" customHeight="1">
      <c r="A8" s="308"/>
      <c r="B8" s="319">
        <v>33</v>
      </c>
      <c r="C8" s="321" t="str">
        <f>VLOOKUP(B8,'пр.взв.'!B9:H133,2,FALSE)</f>
        <v>БУГАЕВ Павел Григорьевич</v>
      </c>
      <c r="D8" s="259" t="str">
        <f>VLOOKUP(B8,'пр.взв.'!B2:H135,3,FALSE)</f>
        <v>22.11.1982 кмс</v>
      </c>
      <c r="E8" s="259" t="str">
        <f>VLOOKUP(B8,'пр.взв.'!B1:H135,4,FALSE)</f>
        <v>УМВД по Астраханской обл.      </v>
      </c>
      <c r="F8" s="261"/>
      <c r="G8" s="261"/>
      <c r="H8" s="235"/>
      <c r="I8" s="235"/>
      <c r="J8" s="264"/>
      <c r="K8" s="319">
        <v>34</v>
      </c>
      <c r="L8" s="321" t="str">
        <f>VLOOKUP(K8,'пр.взв.'!B2:H135,2,FALSE)</f>
        <v>ЕЛЕЧКО Константин Николаевич</v>
      </c>
      <c r="M8" s="259" t="str">
        <f>VLOOKUP(K8,'пр.взв.'!B1:H135,3,FALSE)</f>
        <v>02.04.1990 мс</v>
      </c>
      <c r="N8" s="259" t="str">
        <f>VLOOKUP(K8,'пр.взв.'!B1:H135,4,FALSE)</f>
        <v>УМВД по ХМАО-Югре              </v>
      </c>
      <c r="O8" s="261"/>
      <c r="P8" s="261"/>
      <c r="Q8" s="235"/>
      <c r="R8" s="235"/>
    </row>
    <row r="9" spans="1:18" ht="13.5" customHeight="1" thickBot="1">
      <c r="A9" s="311"/>
      <c r="B9" s="320"/>
      <c r="C9" s="322"/>
      <c r="D9" s="274"/>
      <c r="E9" s="274"/>
      <c r="F9" s="273"/>
      <c r="G9" s="273"/>
      <c r="H9" s="275"/>
      <c r="I9" s="275"/>
      <c r="J9" s="276"/>
      <c r="K9" s="320"/>
      <c r="L9" s="322"/>
      <c r="M9" s="274"/>
      <c r="N9" s="274"/>
      <c r="O9" s="273"/>
      <c r="P9" s="273"/>
      <c r="Q9" s="275"/>
      <c r="R9" s="275"/>
    </row>
    <row r="10" spans="1:18" ht="12.75" customHeight="1">
      <c r="A10" s="307">
        <v>2</v>
      </c>
      <c r="B10" s="315">
        <v>17</v>
      </c>
      <c r="C10" s="323" t="str">
        <f>VLOOKUP(B10,'пр.взв.'!B1:H133,2,FALSE)</f>
        <v>ШЕВОЦУКОВ Рустам Схатбиевич</v>
      </c>
      <c r="D10" s="267" t="str">
        <f>VLOOKUP(B10,'пр.взв.'!B1:H137,3,FALSE)</f>
        <v>06.08.1988 кмс                             </v>
      </c>
      <c r="E10" s="267" t="str">
        <f>VLOOKUP(B10,'пр.взв.'!B1:H137,4,FALSE)</f>
        <v>ГУ МВД по Краснодарскому кр      </v>
      </c>
      <c r="F10" s="272"/>
      <c r="G10" s="284"/>
      <c r="H10" s="282"/>
      <c r="I10" s="267"/>
      <c r="J10" s="281">
        <v>10</v>
      </c>
      <c r="K10" s="315">
        <v>18</v>
      </c>
      <c r="L10" s="323" t="str">
        <f>VLOOKUP(K10,'пр.взв.'!B1:H137,2,FALSE)</f>
        <v>ЮНУСОВ Павел Андреевич</v>
      </c>
      <c r="M10" s="267" t="str">
        <f>VLOOKUP(K10,'пр.взв.'!B1:H137,3,FALSE)</f>
        <v>15.11.1988 1</v>
      </c>
      <c r="N10" s="267" t="str">
        <f>VLOOKUP(K10,'пр.взв.'!B1:H137,4,FALSE)</f>
        <v>ГУ МВД по Свердловской обл.</v>
      </c>
      <c r="O10" s="272"/>
      <c r="P10" s="284"/>
      <c r="Q10" s="282"/>
      <c r="R10" s="267"/>
    </row>
    <row r="11" spans="1:18" ht="12.75" customHeight="1">
      <c r="A11" s="308"/>
      <c r="B11" s="316"/>
      <c r="C11" s="318"/>
      <c r="D11" s="260"/>
      <c r="E11" s="260"/>
      <c r="F11" s="260"/>
      <c r="G11" s="260"/>
      <c r="H11" s="227"/>
      <c r="I11" s="228"/>
      <c r="J11" s="264"/>
      <c r="K11" s="316"/>
      <c r="L11" s="318"/>
      <c r="M11" s="260"/>
      <c r="N11" s="260"/>
      <c r="O11" s="260"/>
      <c r="P11" s="260"/>
      <c r="Q11" s="227"/>
      <c r="R11" s="228"/>
    </row>
    <row r="12" spans="1:18" ht="12.75" customHeight="1">
      <c r="A12" s="308"/>
      <c r="B12" s="319">
        <v>49</v>
      </c>
      <c r="C12" s="321" t="str">
        <f>VLOOKUP(B12,'пр.взв.'!B1:H133,2,FALSE)</f>
        <v>ЗАРЩИКОВ Павел Александрович</v>
      </c>
      <c r="D12" s="259" t="str">
        <f>VLOOKUP(B12,'пр.взв.'!B1:H139,3,FALSE)</f>
        <v>22.04.1988 1</v>
      </c>
      <c r="E12" s="259" t="str">
        <f>VLOOKUP(B12,'пр.взв.'!B1:H139,4,FALSE)</f>
        <v>УТ МВД по ЦФО                 </v>
      </c>
      <c r="F12" s="261"/>
      <c r="G12" s="261"/>
      <c r="H12" s="235"/>
      <c r="I12" s="235"/>
      <c r="J12" s="264"/>
      <c r="K12" s="319">
        <v>50</v>
      </c>
      <c r="L12" s="321" t="str">
        <f>VLOOKUP(K12,'пр.взв.'!B1:H139,2,FALSE)</f>
        <v>ГРИЧУН Андрей Федорович                       </v>
      </c>
      <c r="M12" s="259" t="str">
        <f>VLOOKUP(K12,'пр.взв.'!B1:H139,3,FALSE)</f>
        <v>28.12.1989 мс                            </v>
      </c>
      <c r="N12" s="259" t="str">
        <f>VLOOKUP(K12,'пр.взв.'!B1:H139,4,FALSE)</f>
        <v>УТ МВД по УрФО           </v>
      </c>
      <c r="O12" s="261"/>
      <c r="P12" s="261"/>
      <c r="Q12" s="235"/>
      <c r="R12" s="235"/>
    </row>
    <row r="13" spans="1:18" ht="13.5" customHeight="1" thickBot="1">
      <c r="A13" s="311"/>
      <c r="B13" s="320"/>
      <c r="C13" s="322"/>
      <c r="D13" s="274"/>
      <c r="E13" s="274"/>
      <c r="F13" s="273"/>
      <c r="G13" s="273"/>
      <c r="H13" s="275"/>
      <c r="I13" s="275"/>
      <c r="J13" s="276"/>
      <c r="K13" s="320"/>
      <c r="L13" s="322"/>
      <c r="M13" s="274"/>
      <c r="N13" s="274"/>
      <c r="O13" s="273"/>
      <c r="P13" s="273"/>
      <c r="Q13" s="275"/>
      <c r="R13" s="275"/>
    </row>
    <row r="14" spans="1:18" ht="12.75" customHeight="1">
      <c r="A14" s="307">
        <v>3</v>
      </c>
      <c r="B14" s="315">
        <v>9</v>
      </c>
      <c r="C14" s="317" t="str">
        <f>VLOOKUP(B14,'пр.взв.'!B1:H781,2,FALSE)</f>
        <v>ТАБУРЧЕНКО Павел Алексеевич            </v>
      </c>
      <c r="D14" s="285" t="str">
        <f>VLOOKUP(B14,'пр.взв.'!B1:H141,3,FALSE)</f>
        <v>28.04.1989 мс                             </v>
      </c>
      <c r="E14" s="285" t="str">
        <f>VLOOKUP(B14,'пр.взв.'!B1:H141,4,FALSE)</f>
        <v>УМВД по Рязанской обл.         </v>
      </c>
      <c r="F14" s="262"/>
      <c r="G14" s="269"/>
      <c r="H14" s="240"/>
      <c r="I14" s="236"/>
      <c r="J14" s="281">
        <v>11</v>
      </c>
      <c r="K14" s="315">
        <v>10</v>
      </c>
      <c r="L14" s="317" t="str">
        <f>VLOOKUP(K14,'пр.взв.'!B1:H141,2,FALSE)</f>
        <v>ДАВЫДОВ Денис Игоревич                        </v>
      </c>
      <c r="M14" s="285" t="str">
        <f>VLOOKUP(K14,'пр.взв.'!B1:H141,3,FALSE)</f>
        <v>16.11.1987 змс                        </v>
      </c>
      <c r="N14" s="285" t="str">
        <f>VLOOKUP(K14,'пр.взв.'!B1:H141,4,FALSE)</f>
        <v>ГУ МВД по Московской обл.        </v>
      </c>
      <c r="O14" s="262"/>
      <c r="P14" s="269"/>
      <c r="Q14" s="240"/>
      <c r="R14" s="236"/>
    </row>
    <row r="15" spans="1:18" ht="12.75" customHeight="1">
      <c r="A15" s="308"/>
      <c r="B15" s="316"/>
      <c r="C15" s="318"/>
      <c r="D15" s="260"/>
      <c r="E15" s="260"/>
      <c r="F15" s="260"/>
      <c r="G15" s="260"/>
      <c r="H15" s="227"/>
      <c r="I15" s="228"/>
      <c r="J15" s="264"/>
      <c r="K15" s="316"/>
      <c r="L15" s="318"/>
      <c r="M15" s="260"/>
      <c r="N15" s="260"/>
      <c r="O15" s="260"/>
      <c r="P15" s="260"/>
      <c r="Q15" s="227"/>
      <c r="R15" s="228"/>
    </row>
    <row r="16" spans="1:18" ht="12.75" customHeight="1">
      <c r="A16" s="308"/>
      <c r="B16" s="319">
        <v>41</v>
      </c>
      <c r="C16" s="321" t="str">
        <f>VLOOKUP(B16,'пр.взв.'!B1:H801,2,FALSE)</f>
        <v>КОРЕНЕВ Алексей Сергеевич                     </v>
      </c>
      <c r="D16" s="259" t="str">
        <f>VLOOKUP(B16,'пр.взв.'!B1:H143,3,FALSE)</f>
        <v>12.02.1986 мс                            </v>
      </c>
      <c r="E16" s="259" t="str">
        <f>VLOOKUP(B16,'пр.взв.'!B1:H143,4,FALSE)</f>
        <v>ГУ МВД по Свердловской обл.</v>
      </c>
      <c r="F16" s="261"/>
      <c r="G16" s="261"/>
      <c r="H16" s="235"/>
      <c r="I16" s="235"/>
      <c r="J16" s="264"/>
      <c r="K16" s="319">
        <v>42</v>
      </c>
      <c r="L16" s="321" t="str">
        <f>VLOOKUP(K16,'пр.взв.'!B1:H143,2,FALSE)</f>
        <v>КАЙТМАЗОВ Батрадз Асхарбекович</v>
      </c>
      <c r="M16" s="259" t="str">
        <f>VLOOKUP(K16,'пр.взв.'!B1:H143,3,FALSE)</f>
        <v>18.04.1985 кмс</v>
      </c>
      <c r="N16" s="259" t="str">
        <f>VLOOKUP(K16,'пр.взв.'!B1:H143,4,FALSE)</f>
        <v>МВД по РСО-Алания             </v>
      </c>
      <c r="O16" s="261"/>
      <c r="P16" s="261"/>
      <c r="Q16" s="235"/>
      <c r="R16" s="235"/>
    </row>
    <row r="17" spans="1:18" ht="13.5" customHeight="1" thickBot="1">
      <c r="A17" s="311"/>
      <c r="B17" s="320"/>
      <c r="C17" s="322"/>
      <c r="D17" s="274"/>
      <c r="E17" s="274"/>
      <c r="F17" s="273"/>
      <c r="G17" s="273"/>
      <c r="H17" s="275"/>
      <c r="I17" s="275"/>
      <c r="J17" s="276"/>
      <c r="K17" s="320"/>
      <c r="L17" s="322"/>
      <c r="M17" s="274"/>
      <c r="N17" s="274"/>
      <c r="O17" s="273"/>
      <c r="P17" s="273"/>
      <c r="Q17" s="275"/>
      <c r="R17" s="275"/>
    </row>
    <row r="18" spans="1:18" ht="12.75" customHeight="1" hidden="1">
      <c r="A18" s="307">
        <v>4</v>
      </c>
      <c r="B18" s="315">
        <v>25</v>
      </c>
      <c r="C18" s="323" t="str">
        <f>VLOOKUP(B18,'пр.взв.'!B1:H821,2,FALSE)</f>
        <v>БАБАКОВ Владимир Викторович</v>
      </c>
      <c r="D18" s="267" t="str">
        <f>VLOOKUP(B18,'пр.взв.'!B1:H145,3,FALSE)</f>
        <v>16.09.1987 мс</v>
      </c>
      <c r="E18" s="267" t="str">
        <f>VLOOKUP(B18,'пр.взв.'!B1:H145,4,FALSE)</f>
        <v>ГУ МВД по Ростовской обл</v>
      </c>
      <c r="F18" s="272"/>
      <c r="G18" s="284"/>
      <c r="H18" s="282"/>
      <c r="I18" s="267"/>
      <c r="J18" s="281">
        <v>12</v>
      </c>
      <c r="K18" s="315">
        <v>26</v>
      </c>
      <c r="L18" s="323" t="str">
        <f>VLOOKUP(K18,'пр.взв.'!B1:H145,2,FALSE)</f>
        <v>ПАНОВ Матвей Валерьевич                       </v>
      </c>
      <c r="M18" s="267" t="str">
        <f>VLOOKUP(K18,'пр.взв.'!B1:H145,3,FALSE)</f>
        <v>27.01.1990 мс                             </v>
      </c>
      <c r="N18" s="267" t="str">
        <f>VLOOKUP(K18,'пр.взв.'!B1:H145,4,FALSE)</f>
        <v>ГУ МВД по Саратовской обл        </v>
      </c>
      <c r="O18" s="260"/>
      <c r="P18" s="268"/>
      <c r="Q18" s="227"/>
      <c r="R18" s="259"/>
    </row>
    <row r="19" spans="1:18" ht="12.75" customHeight="1" hidden="1">
      <c r="A19" s="308"/>
      <c r="B19" s="316"/>
      <c r="C19" s="318"/>
      <c r="D19" s="260"/>
      <c r="E19" s="260"/>
      <c r="F19" s="260"/>
      <c r="G19" s="260"/>
      <c r="H19" s="227"/>
      <c r="I19" s="228"/>
      <c r="J19" s="264"/>
      <c r="K19" s="316"/>
      <c r="L19" s="318"/>
      <c r="M19" s="260"/>
      <c r="N19" s="260"/>
      <c r="O19" s="260"/>
      <c r="P19" s="260"/>
      <c r="Q19" s="227"/>
      <c r="R19" s="228"/>
    </row>
    <row r="20" spans="1:18" ht="12.75" customHeight="1" hidden="1">
      <c r="A20" s="308"/>
      <c r="B20" s="319">
        <v>57</v>
      </c>
      <c r="C20" s="321" t="str">
        <f>VLOOKUP(B20,'пр.взв.'!B2:H841,2,FALSE)</f>
        <v>ГРЕЧИШНИКОВ Руслан Олегович</v>
      </c>
      <c r="D20" s="259" t="str">
        <f>VLOOKUP(B20,'пр.взв.'!B2:H147,3,FALSE)</f>
        <v>20.05.1992 мс</v>
      </c>
      <c r="E20" s="259" t="str">
        <f>VLOOKUP(B20,'пр.взв.'!B2:H147,4,FALSE)</f>
        <v>УМВД по Белгородской обл.      </v>
      </c>
      <c r="F20" s="261"/>
      <c r="G20" s="261"/>
      <c r="H20" s="235"/>
      <c r="I20" s="235"/>
      <c r="J20" s="264"/>
      <c r="K20" s="319">
        <v>58</v>
      </c>
      <c r="L20" s="321" t="e">
        <f>VLOOKUP(K20,'пр.взв.'!B2:H147,2,FALSE)</f>
        <v>#N/A</v>
      </c>
      <c r="M20" s="259" t="e">
        <f>VLOOKUP(K20,'пр.взв.'!B2:H147,3,FALSE)</f>
        <v>#N/A</v>
      </c>
      <c r="N20" s="259" t="e">
        <f>VLOOKUP(K20,'пр.взв.'!B2:H147,4,FALSE)</f>
        <v>#N/A</v>
      </c>
      <c r="O20" s="261"/>
      <c r="P20" s="261"/>
      <c r="Q20" s="235"/>
      <c r="R20" s="235"/>
    </row>
    <row r="21" spans="1:18" ht="13.5" customHeight="1" hidden="1" thickBot="1">
      <c r="A21" s="311"/>
      <c r="B21" s="320"/>
      <c r="C21" s="322"/>
      <c r="D21" s="274"/>
      <c r="E21" s="274"/>
      <c r="F21" s="273"/>
      <c r="G21" s="273"/>
      <c r="H21" s="275"/>
      <c r="I21" s="275"/>
      <c r="J21" s="276"/>
      <c r="K21" s="320"/>
      <c r="L21" s="322"/>
      <c r="M21" s="274"/>
      <c r="N21" s="274"/>
      <c r="O21" s="273"/>
      <c r="P21" s="273"/>
      <c r="Q21" s="275"/>
      <c r="R21" s="275"/>
    </row>
    <row r="22" spans="1:18" ht="12.75" customHeight="1">
      <c r="A22" s="308">
        <v>5</v>
      </c>
      <c r="B22" s="315">
        <v>5</v>
      </c>
      <c r="C22" s="317" t="str">
        <f>VLOOKUP(B22,'пр.взв.'!B2:H861,2,FALSE)</f>
        <v>ШАРОВ Александр Валерьевич                    </v>
      </c>
      <c r="D22" s="285" t="str">
        <f>VLOOKUP(B22,'пр.взв.'!B2:H149,3,FALSE)</f>
        <v>23.10.1979 змс                            </v>
      </c>
      <c r="E22" s="285" t="str">
        <f>VLOOKUP(B22,'пр.взв.'!B2:H149,4,FALSE)</f>
        <v>МВД по Р. Татарстан           </v>
      </c>
      <c r="F22" s="262"/>
      <c r="G22" s="269"/>
      <c r="H22" s="240"/>
      <c r="I22" s="236"/>
      <c r="J22" s="281">
        <v>13</v>
      </c>
      <c r="K22" s="315">
        <v>6</v>
      </c>
      <c r="L22" s="317" t="str">
        <f>VLOOKUP(K22,'пр.взв.'!B2:H149,2,FALSE)</f>
        <v>ФОМИН Сергей Владимирович</v>
      </c>
      <c r="M22" s="285" t="str">
        <f>VLOOKUP(K22,'пр.взв.'!B2:H149,3,FALSE)</f>
        <v>17.01.1985 мс                             </v>
      </c>
      <c r="N22" s="285" t="str">
        <f>VLOOKUP(K22,'пр.взв.'!B2:H149,4,FALSE)</f>
        <v>УМВД по Псковской обл.</v>
      </c>
      <c r="O22" s="262"/>
      <c r="P22" s="269"/>
      <c r="Q22" s="240"/>
      <c r="R22" s="236"/>
    </row>
    <row r="23" spans="1:18" ht="12.75" customHeight="1">
      <c r="A23" s="308"/>
      <c r="B23" s="316"/>
      <c r="C23" s="318"/>
      <c r="D23" s="260"/>
      <c r="E23" s="260"/>
      <c r="F23" s="260"/>
      <c r="G23" s="260"/>
      <c r="H23" s="227"/>
      <c r="I23" s="228"/>
      <c r="J23" s="264"/>
      <c r="K23" s="316"/>
      <c r="L23" s="318"/>
      <c r="M23" s="260"/>
      <c r="N23" s="260"/>
      <c r="O23" s="260"/>
      <c r="P23" s="260"/>
      <c r="Q23" s="227"/>
      <c r="R23" s="228"/>
    </row>
    <row r="24" spans="1:18" ht="12.75" customHeight="1">
      <c r="A24" s="308"/>
      <c r="B24" s="319">
        <v>37</v>
      </c>
      <c r="C24" s="321" t="str">
        <f>VLOOKUP(B24,'пр.взв.'!B2:H881,2,FALSE)</f>
        <v>АРОЯН Геворг Рафаелович</v>
      </c>
      <c r="D24" s="259" t="str">
        <f>VLOOKUP(B24,'пр.взв.'!B2:H151,3,FALSE)</f>
        <v>02.07.1990 кмс</v>
      </c>
      <c r="E24" s="259" t="str">
        <f>VLOOKUP(B24,'пр.взв.'!B2:H151,4,FALSE)</f>
        <v>УМВД по Тамбовской обл.</v>
      </c>
      <c r="F24" s="261"/>
      <c r="G24" s="261"/>
      <c r="H24" s="235"/>
      <c r="I24" s="235"/>
      <c r="J24" s="264"/>
      <c r="K24" s="319">
        <v>38</v>
      </c>
      <c r="L24" s="321" t="str">
        <f>VLOOKUP(K24,'пр.взв.'!B2:H151,2,FALSE)</f>
        <v>ТАТАЛОВ Ахмед Сайд-Хусейнович</v>
      </c>
      <c r="M24" s="259" t="str">
        <f>VLOOKUP(K24,'пр.взв.'!B2:H151,3,FALSE)</f>
        <v>14.03.1991 кмс</v>
      </c>
      <c r="N24" s="259" t="str">
        <f>VLOOKUP(K24,'пр.взв.'!B2:H151,4,FALSE)</f>
        <v>МВД по Чеченской Р.</v>
      </c>
      <c r="O24" s="261"/>
      <c r="P24" s="261"/>
      <c r="Q24" s="235"/>
      <c r="R24" s="235"/>
    </row>
    <row r="25" spans="1:18" ht="13.5" customHeight="1" thickBot="1">
      <c r="A25" s="311"/>
      <c r="B25" s="320"/>
      <c r="C25" s="322"/>
      <c r="D25" s="274"/>
      <c r="E25" s="274"/>
      <c r="F25" s="273"/>
      <c r="G25" s="273"/>
      <c r="H25" s="275"/>
      <c r="I25" s="275"/>
      <c r="J25" s="276"/>
      <c r="K25" s="320"/>
      <c r="L25" s="322"/>
      <c r="M25" s="274"/>
      <c r="N25" s="274"/>
      <c r="O25" s="273"/>
      <c r="P25" s="273"/>
      <c r="Q25" s="275"/>
      <c r="R25" s="275"/>
    </row>
    <row r="26" spans="1:18" ht="12.75" customHeight="1">
      <c r="A26" s="307">
        <v>6</v>
      </c>
      <c r="B26" s="315">
        <v>21</v>
      </c>
      <c r="C26" s="323" t="str">
        <f>VLOOKUP(B26,'пр.взв.'!B2:H901,2,FALSE)</f>
        <v>ОБУХОВ Александр Владимирович</v>
      </c>
      <c r="D26" s="267" t="str">
        <f>VLOOKUP(B26,'пр.взв.'!B2:H153,3,FALSE)</f>
        <v>26.10.1993 кмс</v>
      </c>
      <c r="E26" s="267" t="str">
        <f>VLOOKUP(B26,'пр.взв.'!B2:H153,4,FALSE)</f>
        <v>УМВД по Кировской обл.         </v>
      </c>
      <c r="F26" s="272"/>
      <c r="G26" s="284"/>
      <c r="H26" s="282"/>
      <c r="I26" s="267"/>
      <c r="J26" s="281">
        <v>14</v>
      </c>
      <c r="K26" s="315">
        <v>22</v>
      </c>
      <c r="L26" s="323" t="str">
        <f>VLOOKUP(K26,'пр.взв.'!B2:H153,2,FALSE)</f>
        <v>ШАБУРОВ Александр Владимирович</v>
      </c>
      <c r="M26" s="267" t="str">
        <f>VLOOKUP(K26,'пр.взв.'!B2:H153,3,FALSE)</f>
        <v>20.05.1986 мсмк                            </v>
      </c>
      <c r="N26" s="267" t="str">
        <f>VLOOKUP(K26,'пр.взв.'!B2:H153,4,FALSE)</f>
        <v>МВД по Р. Татарстан           </v>
      </c>
      <c r="O26" s="272"/>
      <c r="P26" s="284"/>
      <c r="Q26" s="282"/>
      <c r="R26" s="267"/>
    </row>
    <row r="27" spans="1:18" ht="12.75" customHeight="1">
      <c r="A27" s="308"/>
      <c r="B27" s="316"/>
      <c r="C27" s="318"/>
      <c r="D27" s="260"/>
      <c r="E27" s="260"/>
      <c r="F27" s="260"/>
      <c r="G27" s="260"/>
      <c r="H27" s="227"/>
      <c r="I27" s="228"/>
      <c r="J27" s="264"/>
      <c r="K27" s="316"/>
      <c r="L27" s="318"/>
      <c r="M27" s="260"/>
      <c r="N27" s="260"/>
      <c r="O27" s="260"/>
      <c r="P27" s="260"/>
      <c r="Q27" s="227"/>
      <c r="R27" s="228"/>
    </row>
    <row r="28" spans="1:18" ht="12.75" customHeight="1">
      <c r="A28" s="308"/>
      <c r="B28" s="319">
        <v>53</v>
      </c>
      <c r="C28" s="321" t="str">
        <f>VLOOKUP(B28,'пр.взв.'!B2:H921,2,FALSE)</f>
        <v>МОЛИН Алексей Александрович</v>
      </c>
      <c r="D28" s="259" t="str">
        <f>VLOOKUP(B28,'пр.взв.'!B2:H155,3,FALSE)</f>
        <v>27.05.1981 кмс</v>
      </c>
      <c r="E28" s="259" t="str">
        <f>VLOOKUP(B28,'пр.взв.'!B2:H155,4,FALSE)</f>
        <v>УМВД по Пензенской обл.        </v>
      </c>
      <c r="F28" s="261"/>
      <c r="G28" s="261"/>
      <c r="H28" s="235"/>
      <c r="I28" s="235"/>
      <c r="J28" s="264"/>
      <c r="K28" s="319">
        <v>54</v>
      </c>
      <c r="L28" s="321" t="str">
        <f>VLOOKUP(K28,'пр.взв.'!B2:H155,2,FALSE)</f>
        <v>МАЙНАКОВ Виктор Николаевич</v>
      </c>
      <c r="M28" s="259" t="str">
        <f>VLOOKUP(K28,'пр.взв.'!B2:H155,3,FALSE)</f>
        <v>24.10.1987 кмс</v>
      </c>
      <c r="N28" s="259" t="str">
        <f>VLOOKUP(K28,'пр.взв.'!B2:H155,4,FALSE)</f>
        <v>МВД по Р. Алтай               </v>
      </c>
      <c r="O28" s="261"/>
      <c r="P28" s="261"/>
      <c r="Q28" s="235"/>
      <c r="R28" s="235"/>
    </row>
    <row r="29" spans="1:18" ht="13.5" customHeight="1" thickBot="1">
      <c r="A29" s="309"/>
      <c r="B29" s="320"/>
      <c r="C29" s="322"/>
      <c r="D29" s="274"/>
      <c r="E29" s="274"/>
      <c r="F29" s="273"/>
      <c r="G29" s="273"/>
      <c r="H29" s="275"/>
      <c r="I29" s="275"/>
      <c r="J29" s="276"/>
      <c r="K29" s="320"/>
      <c r="L29" s="322"/>
      <c r="M29" s="274"/>
      <c r="N29" s="274"/>
      <c r="O29" s="273"/>
      <c r="P29" s="273"/>
      <c r="Q29" s="275"/>
      <c r="R29" s="275"/>
    </row>
    <row r="30" spans="1:18" ht="12.75" customHeight="1">
      <c r="A30" s="307">
        <v>7</v>
      </c>
      <c r="B30" s="315">
        <v>13</v>
      </c>
      <c r="C30" s="317" t="str">
        <f>VLOOKUP(B30,'пр.взв.'!B3:H941,2,FALSE)</f>
        <v>ТАГИРОВ Сабир Уяхатдинович</v>
      </c>
      <c r="D30" s="285" t="str">
        <f>VLOOKUP(B30,'пр.взв.'!B3:H157,3,FALSE)</f>
        <v>28.09.1986 кмс</v>
      </c>
      <c r="E30" s="285" t="str">
        <f>VLOOKUP(B30,'пр.взв.'!B3:H157,4,FALSE)</f>
        <v>УМВД по Ямало-Ненецкому А      </v>
      </c>
      <c r="F30" s="262"/>
      <c r="G30" s="269"/>
      <c r="H30" s="240"/>
      <c r="I30" s="236"/>
      <c r="J30" s="281">
        <v>15</v>
      </c>
      <c r="K30" s="315">
        <v>14</v>
      </c>
      <c r="L30" s="317" t="str">
        <f>VLOOKUP(K30,'пр.взв.'!B3:H157,2,FALSE)</f>
        <v>ВЕЛИЕВ Игит Юбилеевич</v>
      </c>
      <c r="M30" s="285" t="str">
        <f>VLOOKUP(K30,'пр.взв.'!B3:H157,3,FALSE)</f>
        <v>23.06.1991 1</v>
      </c>
      <c r="N30" s="285" t="str">
        <f>VLOOKUP(K30,'пр.взв.'!B3:H157,4,FALSE)</f>
        <v>УТ МВД по ПФО                 </v>
      </c>
      <c r="O30" s="262"/>
      <c r="P30" s="269"/>
      <c r="Q30" s="240"/>
      <c r="R30" s="236"/>
    </row>
    <row r="31" spans="1:18" ht="12.75" customHeight="1">
      <c r="A31" s="308"/>
      <c r="B31" s="316"/>
      <c r="C31" s="318"/>
      <c r="D31" s="260"/>
      <c r="E31" s="260"/>
      <c r="F31" s="260"/>
      <c r="G31" s="260"/>
      <c r="H31" s="227"/>
      <c r="I31" s="228"/>
      <c r="J31" s="264"/>
      <c r="K31" s="316"/>
      <c r="L31" s="318"/>
      <c r="M31" s="260"/>
      <c r="N31" s="260"/>
      <c r="O31" s="260"/>
      <c r="P31" s="260"/>
      <c r="Q31" s="227"/>
      <c r="R31" s="228"/>
    </row>
    <row r="32" spans="1:18" ht="12.75" customHeight="1">
      <c r="A32" s="308"/>
      <c r="B32" s="319">
        <v>45</v>
      </c>
      <c r="C32" s="321" t="str">
        <f>VLOOKUP(B32,'пр.взв.'!B3:H961,2,FALSE)</f>
        <v>САЛДАЕВ Владимир Евгеньевич</v>
      </c>
      <c r="D32" s="259" t="str">
        <f>VLOOKUP(B32,'пр.взв.'!B3:H159,3,FALSE)</f>
        <v>16.12.1985 кмс</v>
      </c>
      <c r="E32" s="259" t="str">
        <f>VLOOKUP(B32,'пр.взв.'!B3:H159,4,FALSE)</f>
        <v>МВД по Р. Алтай               </v>
      </c>
      <c r="F32" s="261"/>
      <c r="G32" s="261"/>
      <c r="H32" s="235"/>
      <c r="I32" s="235"/>
      <c r="J32" s="264"/>
      <c r="K32" s="319">
        <v>46</v>
      </c>
      <c r="L32" s="321" t="str">
        <f>VLOOKUP(K32,'пр.взв.'!B3:H159,2,FALSE)</f>
        <v>ХАРЕЧКИН Алексей Сергеевич</v>
      </c>
      <c r="M32" s="259" t="str">
        <f>VLOOKUP(K32,'пр.взв.'!B3:H159,3,FALSE)</f>
        <v>04.07.1982 кмс</v>
      </c>
      <c r="N32" s="259" t="str">
        <f>VLOOKUP(K32,'пр.взв.'!B3:H159,4,FALSE)</f>
        <v>УМВД по Мурманской обл.        </v>
      </c>
      <c r="O32" s="261"/>
      <c r="P32" s="261"/>
      <c r="Q32" s="235"/>
      <c r="R32" s="235"/>
    </row>
    <row r="33" spans="1:18" ht="13.5" customHeight="1" thickBot="1">
      <c r="A33" s="311"/>
      <c r="B33" s="320"/>
      <c r="C33" s="322"/>
      <c r="D33" s="274"/>
      <c r="E33" s="274"/>
      <c r="F33" s="273"/>
      <c r="G33" s="273"/>
      <c r="H33" s="275"/>
      <c r="I33" s="275"/>
      <c r="J33" s="276"/>
      <c r="K33" s="320"/>
      <c r="L33" s="322"/>
      <c r="M33" s="274"/>
      <c r="N33" s="274"/>
      <c r="O33" s="273"/>
      <c r="P33" s="273"/>
      <c r="Q33" s="275"/>
      <c r="R33" s="275"/>
    </row>
    <row r="34" spans="1:18" ht="1.5" customHeight="1" thickBot="1">
      <c r="A34" s="307">
        <v>8</v>
      </c>
      <c r="B34" s="315">
        <v>29</v>
      </c>
      <c r="C34" s="323" t="str">
        <f>VLOOKUP(B34,'пр.взв.'!B3:H981,2,FALSE)</f>
        <v>МАЛАХОВ Павел Павлович</v>
      </c>
      <c r="D34" s="285" t="str">
        <f>VLOOKUP(B34,'пр.взв.'!B3:H161,3,FALSE)</f>
        <v>18.02.1991 1</v>
      </c>
      <c r="E34" s="285" t="str">
        <f>VLOOKUP(B34,'пр.взв.'!B3:H161,4,FALSE)</f>
        <v>ГУ МВД по Алтайскому кр.         </v>
      </c>
      <c r="F34" s="272"/>
      <c r="G34" s="284"/>
      <c r="H34" s="282"/>
      <c r="I34" s="267"/>
      <c r="J34" s="324">
        <v>16</v>
      </c>
      <c r="K34" s="315">
        <v>30</v>
      </c>
      <c r="L34" s="323" t="str">
        <f>VLOOKUP(K34,'пр.взв.'!B3:H161,2,FALSE)</f>
        <v>КСЕНЗОВ Игорь Александрович                   </v>
      </c>
      <c r="M34" s="285" t="str">
        <f>VLOOKUP(K34,'пр.взв.'!B3:H161,3,FALSE)</f>
        <v>22.03.1988 1                            </v>
      </c>
      <c r="N34" s="285" t="str">
        <f>VLOOKUP(K34,'пр.взв.'!B3:H161,4,FALSE)</f>
        <v>УМВД по Калининградской о      </v>
      </c>
      <c r="O34" s="260"/>
      <c r="P34" s="268"/>
      <c r="Q34" s="227"/>
      <c r="R34" s="259"/>
    </row>
    <row r="35" spans="1:18" ht="12.75" customHeight="1" hidden="1" thickBot="1">
      <c r="A35" s="308"/>
      <c r="B35" s="316"/>
      <c r="C35" s="318"/>
      <c r="D35" s="260"/>
      <c r="E35" s="260"/>
      <c r="F35" s="260"/>
      <c r="G35" s="260"/>
      <c r="H35" s="227"/>
      <c r="I35" s="228"/>
      <c r="J35" s="325"/>
      <c r="K35" s="316"/>
      <c r="L35" s="318"/>
      <c r="M35" s="260"/>
      <c r="N35" s="260"/>
      <c r="O35" s="260"/>
      <c r="P35" s="260"/>
      <c r="Q35" s="227"/>
      <c r="R35" s="228"/>
    </row>
    <row r="36" spans="1:18" ht="12.75" customHeight="1" hidden="1" thickBot="1">
      <c r="A36" s="308"/>
      <c r="B36" s="319">
        <v>61</v>
      </c>
      <c r="C36" s="321" t="e">
        <f>VLOOKUP(B36,'пр.взв.'!B3:H1010,2,FALSE)</f>
        <v>#N/A</v>
      </c>
      <c r="D36" s="259" t="e">
        <f>VLOOKUP(B36,'пр.взв.'!B3:H163,3,FALSE)</f>
        <v>#N/A</v>
      </c>
      <c r="E36" s="259" t="e">
        <f>VLOOKUP(B36,'пр.взв.'!B3:H163,4,FALSE)</f>
        <v>#N/A</v>
      </c>
      <c r="F36" s="261"/>
      <c r="G36" s="261"/>
      <c r="H36" s="235"/>
      <c r="I36" s="235"/>
      <c r="J36" s="325"/>
      <c r="K36" s="319">
        <v>62</v>
      </c>
      <c r="L36" s="321" t="e">
        <f>VLOOKUP(K36,'пр.взв.'!B3:H163,2,FALSE)</f>
        <v>#N/A</v>
      </c>
      <c r="M36" s="259" t="e">
        <f>VLOOKUP(K36,'пр.взв.'!B3:H163,3,FALSE)</f>
        <v>#N/A</v>
      </c>
      <c r="N36" s="259" t="e">
        <f>VLOOKUP(K36,'пр.взв.'!B3:H163,4,FALSE)</f>
        <v>#N/A</v>
      </c>
      <c r="O36" s="261"/>
      <c r="P36" s="261"/>
      <c r="Q36" s="235"/>
      <c r="R36" s="235"/>
    </row>
    <row r="37" spans="1:18" ht="13.5" customHeight="1" hidden="1" thickBot="1">
      <c r="A37" s="309"/>
      <c r="B37" s="327"/>
      <c r="C37" s="328"/>
      <c r="D37" s="329"/>
      <c r="E37" s="329"/>
      <c r="F37" s="330"/>
      <c r="G37" s="330"/>
      <c r="H37" s="331"/>
      <c r="I37" s="331"/>
      <c r="J37" s="326"/>
      <c r="K37" s="327"/>
      <c r="L37" s="328"/>
      <c r="M37" s="329"/>
      <c r="N37" s="329"/>
      <c r="O37" s="330"/>
      <c r="P37" s="330"/>
      <c r="Q37" s="331"/>
      <c r="R37" s="331"/>
    </row>
    <row r="38" spans="1:19" ht="13.5" customHeight="1">
      <c r="A38" s="307">
        <v>9</v>
      </c>
      <c r="B38" s="334">
        <v>3</v>
      </c>
      <c r="C38" s="317" t="str">
        <f>VLOOKUP(B38,'пр.взв.'!B6:H133,2,FALSE)</f>
        <v>ОГАРЫШЕВ Алексей Сергеевич                    </v>
      </c>
      <c r="D38" s="285" t="str">
        <f>VLOOKUP(B38,'пр.взв.'!B3:H165,3,FALSE)</f>
        <v>06.03.1988 мс                             </v>
      </c>
      <c r="E38" s="285" t="str">
        <f>VLOOKUP(B38,'пр.взв.'!B3:H165,4,FALSE)</f>
        <v>УМВД по Владимирской обл.      </v>
      </c>
      <c r="F38" s="262"/>
      <c r="G38" s="269"/>
      <c r="H38" s="240"/>
      <c r="I38" s="236"/>
      <c r="J38" s="325">
        <v>9</v>
      </c>
      <c r="K38" s="334">
        <v>4</v>
      </c>
      <c r="L38" s="317" t="str">
        <f>VLOOKUP(K38,'пр.взв.'!B3:H165,2,FALSE)</f>
        <v>БАЙКУЛОВ Камал Али-Муратович          </v>
      </c>
      <c r="M38" s="285" t="str">
        <f>VLOOKUP(K38,'пр.взв.'!B3:H165,3,FALSE)</f>
        <v>19.01.1992 мс                             </v>
      </c>
      <c r="N38" s="285" t="str">
        <f>VLOOKUP(K38,'пр.взв.'!B3:H165,4,FALSE)</f>
        <v>МВД по КЧР                    </v>
      </c>
      <c r="O38" s="262"/>
      <c r="P38" s="269"/>
      <c r="Q38" s="240"/>
      <c r="R38" s="336"/>
      <c r="S38" s="12"/>
    </row>
    <row r="39" spans="1:19" ht="12.75" customHeight="1">
      <c r="A39" s="308"/>
      <c r="B39" s="316"/>
      <c r="C39" s="318"/>
      <c r="D39" s="260"/>
      <c r="E39" s="260"/>
      <c r="F39" s="260"/>
      <c r="G39" s="260"/>
      <c r="H39" s="227"/>
      <c r="I39" s="228"/>
      <c r="J39" s="325"/>
      <c r="K39" s="316"/>
      <c r="L39" s="318"/>
      <c r="M39" s="260"/>
      <c r="N39" s="260"/>
      <c r="O39" s="260"/>
      <c r="P39" s="260"/>
      <c r="Q39" s="227"/>
      <c r="R39" s="337"/>
      <c r="S39" s="12"/>
    </row>
    <row r="40" spans="1:19" ht="12.75" customHeight="1">
      <c r="A40" s="308"/>
      <c r="B40" s="319">
        <v>35</v>
      </c>
      <c r="C40" s="321" t="str">
        <f>VLOOKUP(B40,'пр.взв.'!B1:H1104,2,FALSE)</f>
        <v>ХИДИРОВ Арсен Амруллахович           </v>
      </c>
      <c r="D40" s="259" t="str">
        <f>VLOOKUP(B40,'пр.взв.'!B4:H167,3,FALSE)</f>
        <v>08.07.1990 1                              </v>
      </c>
      <c r="E40" s="259" t="str">
        <f>VLOOKUP(B40,'пр.взв.'!B4:H167,4,FALSE)</f>
        <v>УМВД по Орловской обл</v>
      </c>
      <c r="F40" s="261"/>
      <c r="G40" s="261"/>
      <c r="H40" s="235"/>
      <c r="I40" s="235"/>
      <c r="J40" s="325"/>
      <c r="K40" s="319">
        <v>36</v>
      </c>
      <c r="L40" s="321" t="str">
        <f>VLOOKUP(K40,'пр.взв.'!B4:H167,2,FALSE)</f>
        <v>CОШНИКОВ Илья Владимирович</v>
      </c>
      <c r="M40" s="259" t="str">
        <f>VLOOKUP(K40,'пр.взв.'!B4:H167,3,FALSE)</f>
        <v>29.05.1992 кмс</v>
      </c>
      <c r="N40" s="259" t="str">
        <f>VLOOKUP(K40,'пр.взв.'!B4:H167,4,FALSE)</f>
        <v>ГУ МВД по Новосибирской о        </v>
      </c>
      <c r="O40" s="261"/>
      <c r="P40" s="261"/>
      <c r="Q40" s="235"/>
      <c r="R40" s="332"/>
      <c r="S40" s="12"/>
    </row>
    <row r="41" spans="1:19" ht="13.5" customHeight="1" thickBot="1">
      <c r="A41" s="311"/>
      <c r="B41" s="320"/>
      <c r="C41" s="322"/>
      <c r="D41" s="274"/>
      <c r="E41" s="274"/>
      <c r="F41" s="273"/>
      <c r="G41" s="273"/>
      <c r="H41" s="275"/>
      <c r="I41" s="275"/>
      <c r="J41" s="335"/>
      <c r="K41" s="320"/>
      <c r="L41" s="322"/>
      <c r="M41" s="274"/>
      <c r="N41" s="274"/>
      <c r="O41" s="273"/>
      <c r="P41" s="273"/>
      <c r="Q41" s="275"/>
      <c r="R41" s="333"/>
      <c r="S41" s="12"/>
    </row>
    <row r="42" spans="1:18" ht="12.75" customHeight="1">
      <c r="A42" s="307">
        <v>10</v>
      </c>
      <c r="B42" s="315">
        <v>19</v>
      </c>
      <c r="C42" s="323" t="str">
        <f>VLOOKUP(B42,'пр.взв.'!B3:H1106,2,FALSE)</f>
        <v>ШМИДТ Алексей Константинович</v>
      </c>
      <c r="D42" s="267" t="str">
        <f>VLOOKUP(B42,'пр.взв.'!B4:H169,3,FALSE)</f>
        <v>02.04.1986 мс</v>
      </c>
      <c r="E42" s="267" t="str">
        <f>VLOOKUP(B42,'пр.взв.'!B4:H169,4,FALSE)</f>
        <v>ГУ МВД по Иркутской обл.         </v>
      </c>
      <c r="F42" s="272"/>
      <c r="G42" s="284"/>
      <c r="H42" s="282"/>
      <c r="I42" s="267"/>
      <c r="J42" s="281">
        <v>10</v>
      </c>
      <c r="K42" s="315">
        <v>20</v>
      </c>
      <c r="L42" s="323" t="str">
        <f>VLOOKUP(K42,'пр.взв.'!B4:H169,2,FALSE)</f>
        <v>ЧЕМЕЗОВ Павел Николаевич </v>
      </c>
      <c r="M42" s="267" t="str">
        <f>VLOOKUP(K42,'пр.взв.'!B4:H169,3,FALSE)</f>
        <v>30.01.1987 1</v>
      </c>
      <c r="N42" s="267" t="str">
        <f>VLOOKUP(K42,'пр.взв.'!B4:H169,4,FALSE)</f>
        <v>МВД по Р.САХА (Якутия)        </v>
      </c>
      <c r="O42" s="272"/>
      <c r="P42" s="284"/>
      <c r="Q42" s="282"/>
      <c r="R42" s="267"/>
    </row>
    <row r="43" spans="1:18" ht="12.75" customHeight="1">
      <c r="A43" s="308"/>
      <c r="B43" s="316"/>
      <c r="C43" s="318"/>
      <c r="D43" s="260"/>
      <c r="E43" s="260"/>
      <c r="F43" s="260"/>
      <c r="G43" s="260"/>
      <c r="H43" s="227"/>
      <c r="I43" s="228"/>
      <c r="J43" s="264"/>
      <c r="K43" s="316"/>
      <c r="L43" s="318"/>
      <c r="M43" s="260"/>
      <c r="N43" s="260"/>
      <c r="O43" s="260"/>
      <c r="P43" s="260"/>
      <c r="Q43" s="227"/>
      <c r="R43" s="228"/>
    </row>
    <row r="44" spans="1:18" ht="12.75" customHeight="1">
      <c r="A44" s="308"/>
      <c r="B44" s="319">
        <v>51</v>
      </c>
      <c r="C44" s="321" t="str">
        <f>VLOOKUP(B44,'пр.взв.'!B3:H1108,2,FALSE)</f>
        <v>ЗИТЛЯУЖЕВ Арсен Хусинович</v>
      </c>
      <c r="D44" s="259" t="str">
        <f>VLOOKUP(B44,'пр.взв.'!B4:H171,3,FALSE)</f>
        <v>07.03.1979 кмс</v>
      </c>
      <c r="E44" s="259" t="str">
        <f>VLOOKUP(B44,'пр.взв.'!B4:H171,4,FALSE)</f>
        <v>УМВД по ХМАО-Югре              </v>
      </c>
      <c r="F44" s="261"/>
      <c r="G44" s="261"/>
      <c r="H44" s="235"/>
      <c r="I44" s="235"/>
      <c r="J44" s="264"/>
      <c r="K44" s="319">
        <v>52</v>
      </c>
      <c r="L44" s="321" t="str">
        <f>VLOOKUP(K44,'пр.взв.'!B4:H171,2,FALSE)</f>
        <v>ВОЙТЮК Александр Сергеевич                    </v>
      </c>
      <c r="M44" s="259" t="str">
        <f>VLOOKUP(K44,'пр.взв.'!B4:H171,3,FALSE)</f>
        <v>05.11.1984 мс                             </v>
      </c>
      <c r="N44" s="259" t="str">
        <f>VLOOKUP(K44,'пр.взв.'!B4:H171,4,FALSE)</f>
        <v>ГУ МВД по Пермскому кр.          </v>
      </c>
      <c r="O44" s="261"/>
      <c r="P44" s="261"/>
      <c r="Q44" s="235"/>
      <c r="R44" s="235"/>
    </row>
    <row r="45" spans="1:18" ht="13.5" customHeight="1" thickBot="1">
      <c r="A45" s="309"/>
      <c r="B45" s="320"/>
      <c r="C45" s="322"/>
      <c r="D45" s="274"/>
      <c r="E45" s="274"/>
      <c r="F45" s="273"/>
      <c r="G45" s="273"/>
      <c r="H45" s="275"/>
      <c r="I45" s="275"/>
      <c r="J45" s="276"/>
      <c r="K45" s="320"/>
      <c r="L45" s="322"/>
      <c r="M45" s="274"/>
      <c r="N45" s="274"/>
      <c r="O45" s="273"/>
      <c r="P45" s="273"/>
      <c r="Q45" s="275"/>
      <c r="R45" s="275"/>
    </row>
    <row r="46" spans="1:18" ht="12.75" customHeight="1">
      <c r="A46" s="307">
        <v>11</v>
      </c>
      <c r="B46" s="315">
        <v>11</v>
      </c>
      <c r="C46" s="317" t="str">
        <f>VLOOKUP(B46,'пр.взв.'!B3:H1101,2,FALSE)</f>
        <v>КАСУМОВ Марат Касумович                       </v>
      </c>
      <c r="D46" s="285" t="str">
        <f>VLOOKUP(B46,'пр.взв.'!B4:H173,3,FALSE)</f>
        <v>04.02.1981 кмс                            </v>
      </c>
      <c r="E46" s="285" t="str">
        <f>VLOOKUP(B46,'пр.взв.'!B4:H173,4,FALSE)</f>
        <v>УМВД по Липецкой  обл.         </v>
      </c>
      <c r="F46" s="262"/>
      <c r="G46" s="269"/>
      <c r="H46" s="240"/>
      <c r="I46" s="236"/>
      <c r="J46" s="281">
        <v>11</v>
      </c>
      <c r="K46" s="315">
        <v>12</v>
      </c>
      <c r="L46" s="317" t="str">
        <f>VLOOKUP(K46,'пр.взв.'!B4:H173,2,FALSE)</f>
        <v>ЯКОВЛЕВ Дмитрий Михайлович</v>
      </c>
      <c r="M46" s="285" t="str">
        <f>VLOOKUP(K46,'пр.взв.'!B4:H173,3,FALSE)</f>
        <v>09.02.1982 1</v>
      </c>
      <c r="N46" s="285" t="str">
        <f>VLOOKUP(K46,'пр.взв.'!B4:H173,4,FALSE)</f>
        <v>МВД по Чувашской Р.           </v>
      </c>
      <c r="O46" s="262"/>
      <c r="P46" s="269"/>
      <c r="Q46" s="240"/>
      <c r="R46" s="236"/>
    </row>
    <row r="47" spans="1:18" ht="12.75" customHeight="1">
      <c r="A47" s="308"/>
      <c r="B47" s="316"/>
      <c r="C47" s="318"/>
      <c r="D47" s="260"/>
      <c r="E47" s="260"/>
      <c r="F47" s="260"/>
      <c r="G47" s="260"/>
      <c r="H47" s="227"/>
      <c r="I47" s="228"/>
      <c r="J47" s="264"/>
      <c r="K47" s="316"/>
      <c r="L47" s="318"/>
      <c r="M47" s="260"/>
      <c r="N47" s="260"/>
      <c r="O47" s="260"/>
      <c r="P47" s="260"/>
      <c r="Q47" s="227"/>
      <c r="R47" s="228"/>
    </row>
    <row r="48" spans="1:18" ht="12.75" customHeight="1">
      <c r="A48" s="308"/>
      <c r="B48" s="319">
        <v>43</v>
      </c>
      <c r="C48" s="321" t="str">
        <f>VLOOKUP(B48,'пр.взв.'!B3:H112,2,FALSE)</f>
        <v>МИХАЙЛОВСКИЙ Александр Михайлович</v>
      </c>
      <c r="D48" s="259" t="str">
        <f>VLOOKUP(B48,'пр.взв.'!B4:H175,3,FALSE)</f>
        <v>20.06.1991 1</v>
      </c>
      <c r="E48" s="259" t="str">
        <f>VLOOKUP(B48,'пр.взв.'!B4:H175,4,FALSE)</f>
        <v>УМВД по Брянской обл</v>
      </c>
      <c r="F48" s="261"/>
      <c r="G48" s="261"/>
      <c r="H48" s="235"/>
      <c r="I48" s="235"/>
      <c r="J48" s="264"/>
      <c r="K48" s="319">
        <v>44</v>
      </c>
      <c r="L48" s="321" t="str">
        <f>VLOOKUP(K48,'пр.взв.'!B4:H175,2,FALSE)</f>
        <v>ТОЧИЕВ Адам Берсенович</v>
      </c>
      <c r="M48" s="259" t="str">
        <f>VLOOKUP(K48,'пр.взв.'!B4:H175,3,FALSE)</f>
        <v>28.07.1994 кмс</v>
      </c>
      <c r="N48" s="259" t="str">
        <f>VLOOKUP(K48,'пр.взв.'!B4:H175,4,FALSE)</f>
        <v>МВД по Р. Ингушетия           </v>
      </c>
      <c r="O48" s="261"/>
      <c r="P48" s="261"/>
      <c r="Q48" s="235"/>
      <c r="R48" s="235"/>
    </row>
    <row r="49" spans="1:18" ht="12.75" customHeight="1" thickBot="1">
      <c r="A49" s="311"/>
      <c r="B49" s="320"/>
      <c r="C49" s="322"/>
      <c r="D49" s="274"/>
      <c r="E49" s="274"/>
      <c r="F49" s="273"/>
      <c r="G49" s="273"/>
      <c r="H49" s="275"/>
      <c r="I49" s="275"/>
      <c r="J49" s="276"/>
      <c r="K49" s="320"/>
      <c r="L49" s="322"/>
      <c r="M49" s="274"/>
      <c r="N49" s="274"/>
      <c r="O49" s="273"/>
      <c r="P49" s="273"/>
      <c r="Q49" s="275"/>
      <c r="R49" s="275"/>
    </row>
    <row r="50" spans="1:18" ht="12.75" customHeight="1" hidden="1" thickBot="1">
      <c r="A50" s="307">
        <v>12</v>
      </c>
      <c r="B50" s="315">
        <v>27</v>
      </c>
      <c r="C50" s="323" t="str">
        <f>VLOOKUP(B50,'пр.взв.'!B3:H114,2,FALSE)</f>
        <v>ВЛАСОВ Максим Александрович</v>
      </c>
      <c r="D50" s="267" t="str">
        <f>VLOOKUP(B50,'пр.взв.'!B5:H177,3,FALSE)</f>
        <v>10.01.1990 мс</v>
      </c>
      <c r="E50" s="267" t="str">
        <f>VLOOKUP(B50,'пр.взв.'!B5:H177,4,FALSE)</f>
        <v>УМВД по Хабаровскому кр</v>
      </c>
      <c r="F50" s="272"/>
      <c r="G50" s="284"/>
      <c r="H50" s="282"/>
      <c r="I50" s="267"/>
      <c r="J50" s="281">
        <v>12</v>
      </c>
      <c r="K50" s="315">
        <v>28</v>
      </c>
      <c r="L50" s="323" t="str">
        <f>VLOOKUP(K50,'пр.взв.'!B5:H177,2,FALSE)</f>
        <v>БАТОВ Аскер Давлетович</v>
      </c>
      <c r="M50" s="267" t="str">
        <f>VLOOKUP(K50,'пр.взв.'!B5:H177,3,FALSE)</f>
        <v>15.09.1992 мс</v>
      </c>
      <c r="N50" s="267" t="str">
        <f>VLOOKUP(K50,'пр.взв.'!B5:H177,4,FALSE)</f>
        <v>МВД по Р. Адыгея              </v>
      </c>
      <c r="O50" s="260"/>
      <c r="P50" s="268"/>
      <c r="Q50" s="227"/>
      <c r="R50" s="259"/>
    </row>
    <row r="51" spans="1:18" ht="12.75" customHeight="1" hidden="1" thickBot="1">
      <c r="A51" s="308"/>
      <c r="B51" s="316"/>
      <c r="C51" s="318"/>
      <c r="D51" s="260"/>
      <c r="E51" s="260"/>
      <c r="F51" s="260"/>
      <c r="G51" s="260"/>
      <c r="H51" s="227"/>
      <c r="I51" s="228"/>
      <c r="J51" s="264"/>
      <c r="K51" s="316"/>
      <c r="L51" s="318"/>
      <c r="M51" s="260"/>
      <c r="N51" s="260"/>
      <c r="O51" s="260"/>
      <c r="P51" s="260"/>
      <c r="Q51" s="227"/>
      <c r="R51" s="228"/>
    </row>
    <row r="52" spans="1:18" ht="12.75" customHeight="1" hidden="1" thickBot="1">
      <c r="A52" s="308"/>
      <c r="B52" s="319">
        <v>59</v>
      </c>
      <c r="C52" s="321" t="e">
        <f>VLOOKUP(B52,'пр.взв.'!B3:H1160,2,FALSE)</f>
        <v>#N/A</v>
      </c>
      <c r="D52" s="259" t="e">
        <f>VLOOKUP(B52,'пр.взв.'!B5:H179,3,FALSE)</f>
        <v>#N/A</v>
      </c>
      <c r="E52" s="259" t="e">
        <f>VLOOKUP(B52,'пр.взв.'!B5:H179,4,FALSE)</f>
        <v>#N/A</v>
      </c>
      <c r="F52" s="261"/>
      <c r="G52" s="261"/>
      <c r="H52" s="235"/>
      <c r="I52" s="235"/>
      <c r="J52" s="264"/>
      <c r="K52" s="319">
        <v>60</v>
      </c>
      <c r="L52" s="321" t="e">
        <f>VLOOKUP(K52,'пр.взв.'!B5:H179,2,FALSE)</f>
        <v>#N/A</v>
      </c>
      <c r="M52" s="259" t="e">
        <f>VLOOKUP(K52,'пр.взв.'!B5:H179,3,FALSE)</f>
        <v>#N/A</v>
      </c>
      <c r="N52" s="259" t="e">
        <f>VLOOKUP(K52,'пр.взв.'!B5:H179,4,FALSE)</f>
        <v>#N/A</v>
      </c>
      <c r="O52" s="261"/>
      <c r="P52" s="261"/>
      <c r="Q52" s="235"/>
      <c r="R52" s="235"/>
    </row>
    <row r="53" spans="1:18" ht="13.5" customHeight="1" hidden="1" thickBot="1">
      <c r="A53" s="309"/>
      <c r="B53" s="320"/>
      <c r="C53" s="322"/>
      <c r="D53" s="274"/>
      <c r="E53" s="274"/>
      <c r="F53" s="273"/>
      <c r="G53" s="273"/>
      <c r="H53" s="275"/>
      <c r="I53" s="275"/>
      <c r="J53" s="276"/>
      <c r="K53" s="320"/>
      <c r="L53" s="322"/>
      <c r="M53" s="274"/>
      <c r="N53" s="274"/>
      <c r="O53" s="273"/>
      <c r="P53" s="273"/>
      <c r="Q53" s="275"/>
      <c r="R53" s="275"/>
    </row>
    <row r="54" spans="1:18" ht="12.75" customHeight="1">
      <c r="A54" s="307">
        <v>13</v>
      </c>
      <c r="B54" s="315">
        <v>7</v>
      </c>
      <c r="C54" s="317" t="str">
        <f>VLOOKUP(B54,'пр.взв.'!B3:H118,2,FALSE)</f>
        <v>ХОХОЕВ Сослан Эрикович</v>
      </c>
      <c r="D54" s="285" t="str">
        <f>VLOOKUP(B54,'пр.взв.'!B5:H181,3,FALSE)</f>
        <v>28.07.1991 1</v>
      </c>
      <c r="E54" s="285" t="str">
        <f>VLOOKUP(B54,'пр.взв.'!B5:H181,4,FALSE)</f>
        <v>УМВД по Сахалинской обл.       </v>
      </c>
      <c r="F54" s="262"/>
      <c r="G54" s="269"/>
      <c r="H54" s="240"/>
      <c r="I54" s="236"/>
      <c r="J54" s="281">
        <v>13</v>
      </c>
      <c r="K54" s="315">
        <v>8</v>
      </c>
      <c r="L54" s="317" t="str">
        <f>VLOOKUP(K54,'пр.взв.'!B5:H181,2,FALSE)</f>
        <v>МОНГУШ Мерген Маадырович</v>
      </c>
      <c r="M54" s="285" t="str">
        <f>VLOOKUP(K54,'пр.взв.'!B5:H181,3,FALSE)</f>
        <v>19.01.1990 кмс</v>
      </c>
      <c r="N54" s="285" t="str">
        <f>VLOOKUP(K54,'пр.взв.'!B5:H181,4,FALSE)</f>
        <v>МВД по Р. Тыва                </v>
      </c>
      <c r="O54" s="262"/>
      <c r="P54" s="269"/>
      <c r="Q54" s="240"/>
      <c r="R54" s="236"/>
    </row>
    <row r="55" spans="1:18" ht="12.75" customHeight="1">
      <c r="A55" s="308"/>
      <c r="B55" s="316"/>
      <c r="C55" s="318"/>
      <c r="D55" s="260"/>
      <c r="E55" s="260"/>
      <c r="F55" s="260"/>
      <c r="G55" s="260"/>
      <c r="H55" s="227"/>
      <c r="I55" s="228"/>
      <c r="J55" s="264"/>
      <c r="K55" s="316"/>
      <c r="L55" s="318"/>
      <c r="M55" s="260"/>
      <c r="N55" s="260"/>
      <c r="O55" s="260"/>
      <c r="P55" s="260"/>
      <c r="Q55" s="227"/>
      <c r="R55" s="228"/>
    </row>
    <row r="56" spans="1:18" ht="12.75" customHeight="1">
      <c r="A56" s="308"/>
      <c r="B56" s="319">
        <v>39</v>
      </c>
      <c r="C56" s="321" t="str">
        <f>VLOOKUP(B56,'пр.взв.'!B3:H120,2,FALSE)</f>
        <v>ГАДЖИХАНОВ Аслан Гаджиалиевич</v>
      </c>
      <c r="D56" s="259" t="str">
        <f>VLOOKUP(B56,'пр.взв.'!B5:H183,3,FALSE)</f>
        <v>09.02.1993 1</v>
      </c>
      <c r="E56" s="259" t="str">
        <f>VLOOKUP(B56,'пр.взв.'!B5:H183,4,FALSE)</f>
        <v>УМВД по Новгородской обл.      </v>
      </c>
      <c r="F56" s="261"/>
      <c r="G56" s="261"/>
      <c r="H56" s="235"/>
      <c r="I56" s="235"/>
      <c r="J56" s="264"/>
      <c r="K56" s="319">
        <v>40</v>
      </c>
      <c r="L56" s="321" t="str">
        <f>VLOOKUP(K56,'пр.взв.'!B5:H183,2,FALSE)</f>
        <v>МАНСУРОВ Вадим Алекович</v>
      </c>
      <c r="M56" s="259" t="str">
        <f>VLOOKUP(K56,'пр.взв.'!B5:H183,3,FALSE)</f>
        <v>14.04.1984 1</v>
      </c>
      <c r="N56" s="259" t="str">
        <f>VLOOKUP(K56,'пр.взв.'!B5:H183,4,FALSE)</f>
        <v>ГУ МВД по Челябинской обл        </v>
      </c>
      <c r="O56" s="261"/>
      <c r="P56" s="261"/>
      <c r="Q56" s="235"/>
      <c r="R56" s="235"/>
    </row>
    <row r="57" spans="1:18" ht="12.75" customHeight="1" thickBot="1">
      <c r="A57" s="311"/>
      <c r="B57" s="320"/>
      <c r="C57" s="322"/>
      <c r="D57" s="274"/>
      <c r="E57" s="274"/>
      <c r="F57" s="273"/>
      <c r="G57" s="273"/>
      <c r="H57" s="275"/>
      <c r="I57" s="275"/>
      <c r="J57" s="276"/>
      <c r="K57" s="320"/>
      <c r="L57" s="322"/>
      <c r="M57" s="274"/>
      <c r="N57" s="274"/>
      <c r="O57" s="273"/>
      <c r="P57" s="273"/>
      <c r="Q57" s="275"/>
      <c r="R57" s="275"/>
    </row>
    <row r="58" spans="1:18" ht="12.75" customHeight="1">
      <c r="A58" s="307">
        <v>14</v>
      </c>
      <c r="B58" s="315">
        <v>23</v>
      </c>
      <c r="C58" s="323" t="str">
        <f>VLOOKUP(B58,'пр.взв.'!B3:H122,2,FALSE)</f>
        <v>ВЕНГЕРЕНКО Павел Олегович</v>
      </c>
      <c r="D58" s="267" t="str">
        <f>VLOOKUP(B58,'пр.взв.'!B5:H185,3,FALSE)</f>
        <v>04.03.1990 кмс</v>
      </c>
      <c r="E58" s="267" t="str">
        <f>VLOOKUP(B58,'пр.взв.'!B5:H185,4,FALSE)</f>
        <v>УМВД по Оренбургской обл.      </v>
      </c>
      <c r="F58" s="272"/>
      <c r="G58" s="284"/>
      <c r="H58" s="282"/>
      <c r="I58" s="267"/>
      <c r="J58" s="281">
        <v>14</v>
      </c>
      <c r="K58" s="315">
        <v>24</v>
      </c>
      <c r="L58" s="323" t="str">
        <f>VLOOKUP(K58,'пр.взв.'!B5:H185,2,FALSE)</f>
        <v>БАБГОЕВ Олег Гамельевич               </v>
      </c>
      <c r="M58" s="267" t="str">
        <f>VLOOKUP(K58,'пр.взв.'!B5:H185,3,FALSE)</f>
        <v>29.07.1990 мс                             </v>
      </c>
      <c r="N58" s="267" t="str">
        <f>VLOOKUP(K58,'пр.взв.'!B5:H185,4,FALSE)</f>
        <v>ГУ МВД по г.Москве               </v>
      </c>
      <c r="O58" s="272"/>
      <c r="P58" s="284"/>
      <c r="Q58" s="282"/>
      <c r="R58" s="267"/>
    </row>
    <row r="59" spans="1:18" ht="12.75" customHeight="1">
      <c r="A59" s="308"/>
      <c r="B59" s="316"/>
      <c r="C59" s="318"/>
      <c r="D59" s="260"/>
      <c r="E59" s="260"/>
      <c r="F59" s="260"/>
      <c r="G59" s="260"/>
      <c r="H59" s="227"/>
      <c r="I59" s="228"/>
      <c r="J59" s="264"/>
      <c r="K59" s="316"/>
      <c r="L59" s="318"/>
      <c r="M59" s="260"/>
      <c r="N59" s="260"/>
      <c r="O59" s="260"/>
      <c r="P59" s="260"/>
      <c r="Q59" s="227"/>
      <c r="R59" s="228"/>
    </row>
    <row r="60" spans="1:18" ht="12.75" customHeight="1">
      <c r="A60" s="308"/>
      <c r="B60" s="319">
        <v>55</v>
      </c>
      <c r="C60" s="321" t="str">
        <f>VLOOKUP(B60,'пр.взв.'!B3:H124,2,FALSE)</f>
        <v>ДЗАХКИЕВ Джабраил Микаилович                  </v>
      </c>
      <c r="D60" s="259" t="str">
        <f>VLOOKUP(B60,'пр.взв.'!B6:H187,3,FALSE)</f>
        <v>24.02.1986 кмс                            </v>
      </c>
      <c r="E60" s="259" t="str">
        <f>VLOOKUP(B60,'пр.взв.'!B6:H187,4,FALSE)</f>
        <v>МВД по Р. Ингушетия           </v>
      </c>
      <c r="F60" s="261"/>
      <c r="G60" s="261"/>
      <c r="H60" s="235"/>
      <c r="I60" s="235"/>
      <c r="J60" s="264"/>
      <c r="K60" s="319">
        <v>56</v>
      </c>
      <c r="L60" s="321" t="str">
        <f>VLOOKUP(K60,'пр.взв.'!B1:H187,2,FALSE)</f>
        <v>ШЕПЕЛЕВ Максим Вячеславович</v>
      </c>
      <c r="M60" s="259" t="str">
        <f>VLOOKUP(K60,'пр.взв.'!B6:H187,3,FALSE)</f>
        <v>14.11.1986 мс</v>
      </c>
      <c r="N60" s="259" t="str">
        <f>VLOOKUP(K60,'пр.взв.'!B6:H187,4,FALSE)</f>
        <v>УМВД по Пензенской обл.        </v>
      </c>
      <c r="O60" s="261"/>
      <c r="P60" s="261"/>
      <c r="Q60" s="235"/>
      <c r="R60" s="235"/>
    </row>
    <row r="61" spans="1:18" ht="13.5" customHeight="1" thickBot="1">
      <c r="A61" s="309"/>
      <c r="B61" s="320"/>
      <c r="C61" s="322"/>
      <c r="D61" s="274"/>
      <c r="E61" s="274"/>
      <c r="F61" s="273"/>
      <c r="G61" s="273"/>
      <c r="H61" s="275"/>
      <c r="I61" s="275"/>
      <c r="J61" s="276"/>
      <c r="K61" s="320"/>
      <c r="L61" s="322"/>
      <c r="M61" s="274"/>
      <c r="N61" s="274"/>
      <c r="O61" s="273"/>
      <c r="P61" s="273"/>
      <c r="Q61" s="275"/>
      <c r="R61" s="275"/>
    </row>
    <row r="62" spans="1:18" ht="12.75" customHeight="1">
      <c r="A62" s="307">
        <v>15</v>
      </c>
      <c r="B62" s="315">
        <v>15</v>
      </c>
      <c r="C62" s="317" t="str">
        <f>VLOOKUP(B62,'пр.взв.'!B3:H126,2,FALSE)</f>
        <v>ПРОСИНЕНКОВ Григорий Викторович</v>
      </c>
      <c r="D62" s="285" t="str">
        <f>VLOOKUP(B62,'пр.взв.'!B6:H189,3,FALSE)</f>
        <v>26.06.1985 мс</v>
      </c>
      <c r="E62" s="285" t="str">
        <f>VLOOKUP(B62,'пр.взв.'!B6:H189,4,FALSE)</f>
        <v>УМВД по Смоленской обл.        </v>
      </c>
      <c r="F62" s="262"/>
      <c r="G62" s="269"/>
      <c r="H62" s="240"/>
      <c r="I62" s="236"/>
      <c r="J62" s="281">
        <v>15</v>
      </c>
      <c r="K62" s="315">
        <v>16</v>
      </c>
      <c r="L62" s="317" t="str">
        <f>VLOOKUP(K62,'пр.взв.'!B2:H189,2,FALSE)</f>
        <v>КУРБАНОВ Эдуард Исабегович</v>
      </c>
      <c r="M62" s="285" t="str">
        <f>VLOOKUP(K62,'пр.взв.'!B6:H189,3,FALSE)</f>
        <v>25.12.1992 кмс</v>
      </c>
      <c r="N62" s="285" t="str">
        <f>VLOOKUP(K62,'пр.взв.'!B6:H189,4,FALSE)</f>
        <v>ГУ МВД по Ставропольскому        </v>
      </c>
      <c r="O62" s="262"/>
      <c r="P62" s="269"/>
      <c r="Q62" s="240"/>
      <c r="R62" s="236"/>
    </row>
    <row r="63" spans="1:18" ht="12.75" customHeight="1">
      <c r="A63" s="308"/>
      <c r="B63" s="316"/>
      <c r="C63" s="318"/>
      <c r="D63" s="260"/>
      <c r="E63" s="260"/>
      <c r="F63" s="260"/>
      <c r="G63" s="260"/>
      <c r="H63" s="227"/>
      <c r="I63" s="228"/>
      <c r="J63" s="264"/>
      <c r="K63" s="316"/>
      <c r="L63" s="318"/>
      <c r="M63" s="260"/>
      <c r="N63" s="260"/>
      <c r="O63" s="260"/>
      <c r="P63" s="260"/>
      <c r="Q63" s="227"/>
      <c r="R63" s="228"/>
    </row>
    <row r="64" spans="1:18" ht="12.75" customHeight="1">
      <c r="A64" s="308"/>
      <c r="B64" s="319">
        <v>47</v>
      </c>
      <c r="C64" s="321" t="str">
        <f>VLOOKUP(B64,'пр.взв.'!B3:H128,2,FALSE)</f>
        <v>ИВАНОВ Иван Александрович </v>
      </c>
      <c r="D64" s="259" t="str">
        <f>VLOOKUP(B64,'пр.взв.'!B6:H191,3,FALSE)</f>
        <v>20.02.1989 кмс</v>
      </c>
      <c r="E64" s="259" t="str">
        <f>VLOOKUP(B64,'пр.взв.'!B6:H191,4,FALSE)</f>
        <v>ГУ МВД по Ставропольскому        </v>
      </c>
      <c r="F64" s="261"/>
      <c r="G64" s="261"/>
      <c r="H64" s="235"/>
      <c r="I64" s="235"/>
      <c r="J64" s="264"/>
      <c r="K64" s="319">
        <v>48</v>
      </c>
      <c r="L64" s="321" t="str">
        <f>VLOOKUP(K64,'пр.взв.'!B4:H191,2,FALSE)</f>
        <v>ШИБАНОВ Сергей Александрович                  </v>
      </c>
      <c r="M64" s="259" t="str">
        <f>VLOOKUP(K64,'пр.взв.'!B6:H191,3,FALSE)</f>
        <v>17.04.1981 змс                            </v>
      </c>
      <c r="N64" s="259" t="str">
        <f>VLOOKUP(K64,'пр.взв.'!B6:H191,4,FALSE)</f>
        <v>ГУ МВД по Нижегородской обл.   </v>
      </c>
      <c r="O64" s="261"/>
      <c r="P64" s="261"/>
      <c r="Q64" s="235"/>
      <c r="R64" s="235"/>
    </row>
    <row r="65" spans="1:18" ht="13.5" customHeight="1" thickBot="1">
      <c r="A65" s="311"/>
      <c r="B65" s="320"/>
      <c r="C65" s="322"/>
      <c r="D65" s="274"/>
      <c r="E65" s="274"/>
      <c r="F65" s="273"/>
      <c r="G65" s="273"/>
      <c r="H65" s="275"/>
      <c r="I65" s="275"/>
      <c r="J65" s="276"/>
      <c r="K65" s="320"/>
      <c r="L65" s="322"/>
      <c r="M65" s="274"/>
      <c r="N65" s="274"/>
      <c r="O65" s="273"/>
      <c r="P65" s="273"/>
      <c r="Q65" s="275"/>
      <c r="R65" s="275"/>
    </row>
    <row r="66" spans="1:18" ht="12.75" customHeight="1" hidden="1">
      <c r="A66" s="307">
        <v>16</v>
      </c>
      <c r="B66" s="315">
        <v>31</v>
      </c>
      <c r="C66" s="317" t="str">
        <f>VLOOKUP(B66,'пр.взв.'!B3:H130,2,FALSE)</f>
        <v>ШУЛЬГИН Александр Вячеславович</v>
      </c>
      <c r="D66" s="285" t="str">
        <f>VLOOKUP(B66,'пр.взв.'!B6:H193,3,FALSE)</f>
        <v>31.07.1982 кмс</v>
      </c>
      <c r="E66" s="285" t="str">
        <f>VLOOKUP(B66,'пр.взв.'!B6:H193,4,FALSE)</f>
        <v>УМВД по Курской обл</v>
      </c>
      <c r="F66" s="260"/>
      <c r="G66" s="268"/>
      <c r="H66" s="227"/>
      <c r="I66" s="259"/>
      <c r="J66" s="281">
        <v>16</v>
      </c>
      <c r="K66" s="315">
        <v>32</v>
      </c>
      <c r="L66" s="317" t="str">
        <f>VLOOKUP(K66,'пр.взв.'!B6:H193,2,FALSE)</f>
        <v>БАЛАЕВ Урусхан Бек Идрисович                </v>
      </c>
      <c r="M66" s="285" t="str">
        <f>VLOOKUP(K66,'пр.взв.'!B6:H193,3,FALSE)</f>
        <v>24.09.1995 кмс                            </v>
      </c>
      <c r="N66" s="285" t="str">
        <f>VLOOKUP(K66,'пр.взв.'!B6:H193,4,FALSE)</f>
        <v>МВД по Р. Башкортостан        </v>
      </c>
      <c r="O66" s="260"/>
      <c r="P66" s="268"/>
      <c r="Q66" s="227"/>
      <c r="R66" s="259"/>
    </row>
    <row r="67" spans="1:18" ht="12.75" customHeight="1" hidden="1">
      <c r="A67" s="308"/>
      <c r="B67" s="316"/>
      <c r="C67" s="318"/>
      <c r="D67" s="260"/>
      <c r="E67" s="260"/>
      <c r="F67" s="260"/>
      <c r="G67" s="260"/>
      <c r="H67" s="227"/>
      <c r="I67" s="228"/>
      <c r="J67" s="264"/>
      <c r="K67" s="316"/>
      <c r="L67" s="318"/>
      <c r="M67" s="260"/>
      <c r="N67" s="260"/>
      <c r="O67" s="260"/>
      <c r="P67" s="260"/>
      <c r="Q67" s="227"/>
      <c r="R67" s="228"/>
    </row>
    <row r="68" spans="1:18" ht="12.75" customHeight="1" hidden="1">
      <c r="A68" s="308"/>
      <c r="B68" s="319">
        <v>63</v>
      </c>
      <c r="C68" s="321" t="e">
        <f>VLOOKUP(B68,'пр.взв.'!B3:H132,2,FALSE)</f>
        <v>#N/A</v>
      </c>
      <c r="D68" s="259" t="e">
        <f>VLOOKUP(B68,'пр.взв.'!B6:H195,3,FALSE)</f>
        <v>#N/A</v>
      </c>
      <c r="E68" s="259" t="e">
        <f>VLOOKUP(B68,'пр.взв.'!B6:H195,4,FALSE)</f>
        <v>#N/A</v>
      </c>
      <c r="F68" s="261"/>
      <c r="G68" s="261"/>
      <c r="H68" s="235"/>
      <c r="I68" s="235"/>
      <c r="J68" s="264"/>
      <c r="K68" s="319">
        <v>64</v>
      </c>
      <c r="L68" s="321" t="e">
        <f>VLOOKUP(K68,'пр.взв.'!B1:H195,2,FALSE)</f>
        <v>#N/A</v>
      </c>
      <c r="M68" s="259" t="e">
        <f>VLOOKUP(K68,'пр.взв.'!B6:H195,3,FALSE)</f>
        <v>#N/A</v>
      </c>
      <c r="N68" s="259" t="e">
        <f>VLOOKUP(K68,'пр.взв.'!B6:H195,4,FALSE)</f>
        <v>#N/A</v>
      </c>
      <c r="O68" s="261"/>
      <c r="P68" s="261"/>
      <c r="Q68" s="235"/>
      <c r="R68" s="235"/>
    </row>
    <row r="69" spans="1:18" ht="12.75" customHeight="1" hidden="1">
      <c r="A69" s="309"/>
      <c r="B69" s="316"/>
      <c r="C69" s="318"/>
      <c r="D69" s="260"/>
      <c r="E69" s="260"/>
      <c r="F69" s="262"/>
      <c r="G69" s="262"/>
      <c r="H69" s="236"/>
      <c r="I69" s="236"/>
      <c r="J69" s="265"/>
      <c r="K69" s="316"/>
      <c r="L69" s="318"/>
      <c r="M69" s="260"/>
      <c r="N69" s="260"/>
      <c r="O69" s="262"/>
      <c r="P69" s="262"/>
      <c r="Q69" s="236"/>
      <c r="R69" s="236"/>
    </row>
    <row r="70" spans="1:18" ht="12.75" customHeight="1">
      <c r="A70" s="84"/>
      <c r="B70" s="85"/>
      <c r="C70" s="86"/>
      <c r="D70" s="39"/>
      <c r="E70" s="39"/>
      <c r="F70" s="39"/>
      <c r="G70" s="39"/>
      <c r="H70" s="87"/>
      <c r="I70" s="87"/>
      <c r="J70" s="84"/>
      <c r="K70" s="85"/>
      <c r="L70" s="86"/>
      <c r="M70" s="39"/>
      <c r="N70" s="39"/>
      <c r="O70" s="39"/>
      <c r="P70" s="39"/>
      <c r="Q70" s="87"/>
      <c r="R70" s="87"/>
    </row>
    <row r="71" spans="2:18" ht="25.5" customHeight="1" thickBot="1">
      <c r="B71" s="81" t="s">
        <v>37</v>
      </c>
      <c r="C71" s="82" t="s">
        <v>38</v>
      </c>
      <c r="D71" s="83" t="s">
        <v>39</v>
      </c>
      <c r="E71" s="82"/>
      <c r="F71" s="81" t="str">
        <f>B2</f>
        <v>в.к.  74  кг</v>
      </c>
      <c r="G71" s="82"/>
      <c r="H71" s="82"/>
      <c r="I71" s="82"/>
      <c r="J71" s="82"/>
      <c r="K71" s="81" t="s">
        <v>1</v>
      </c>
      <c r="L71" s="82" t="s">
        <v>38</v>
      </c>
      <c r="M71" s="83" t="s">
        <v>39</v>
      </c>
      <c r="N71" s="82"/>
      <c r="O71" s="81" t="str">
        <f>F71</f>
        <v>в.к.  74  кг</v>
      </c>
      <c r="P71" s="82"/>
      <c r="Q71" s="82"/>
      <c r="R71" s="82"/>
    </row>
    <row r="72" spans="1:18" ht="12.75" customHeight="1">
      <c r="A72" s="292" t="s">
        <v>40</v>
      </c>
      <c r="B72" s="294" t="s">
        <v>3</v>
      </c>
      <c r="C72" s="211" t="s">
        <v>4</v>
      </c>
      <c r="D72" s="211" t="s">
        <v>12</v>
      </c>
      <c r="E72" s="211" t="s">
        <v>57</v>
      </c>
      <c r="F72" s="211" t="s">
        <v>13</v>
      </c>
      <c r="G72" s="290" t="s">
        <v>41</v>
      </c>
      <c r="H72" s="286" t="s">
        <v>42</v>
      </c>
      <c r="I72" s="288" t="s">
        <v>15</v>
      </c>
      <c r="J72" s="292" t="s">
        <v>40</v>
      </c>
      <c r="K72" s="294" t="s">
        <v>3</v>
      </c>
      <c r="L72" s="211" t="s">
        <v>4</v>
      </c>
      <c r="M72" s="211" t="s">
        <v>12</v>
      </c>
      <c r="N72" s="211" t="s">
        <v>57</v>
      </c>
      <c r="O72" s="211" t="s">
        <v>13</v>
      </c>
      <c r="P72" s="290" t="s">
        <v>41</v>
      </c>
      <c r="Q72" s="286" t="s">
        <v>42</v>
      </c>
      <c r="R72" s="288" t="s">
        <v>15</v>
      </c>
    </row>
    <row r="73" spans="1:18" ht="12.75" customHeight="1" thickBot="1">
      <c r="A73" s="293"/>
      <c r="B73" s="312" t="s">
        <v>43</v>
      </c>
      <c r="C73" s="212"/>
      <c r="D73" s="212"/>
      <c r="E73" s="212"/>
      <c r="F73" s="212"/>
      <c r="G73" s="291"/>
      <c r="H73" s="287"/>
      <c r="I73" s="289" t="s">
        <v>44</v>
      </c>
      <c r="J73" s="293"/>
      <c r="K73" s="312" t="s">
        <v>43</v>
      </c>
      <c r="L73" s="212"/>
      <c r="M73" s="212"/>
      <c r="N73" s="212"/>
      <c r="O73" s="212"/>
      <c r="P73" s="291"/>
      <c r="Q73" s="287"/>
      <c r="R73" s="289" t="s">
        <v>44</v>
      </c>
    </row>
    <row r="74" spans="1:18" ht="13.5" customHeight="1">
      <c r="A74" s="307">
        <v>1</v>
      </c>
      <c r="B74" s="315">
        <f>'пр.хода А'!E5</f>
        <v>1</v>
      </c>
      <c r="C74" s="271" t="str">
        <f>VLOOKUP(B74,'пр.взв.'!B6:H546,2,FALSE)</f>
        <v>МИХАЛИН Владислав Игоревич</v>
      </c>
      <c r="D74" s="285" t="str">
        <f>VLOOKUP(B74,'пр.взв.'!B6:H133,3,FALSE)</f>
        <v>15.06.1989 мс</v>
      </c>
      <c r="E74" s="285" t="str">
        <f>VLOOKUP(B74,'пр.взв.'!B6:H133,4,FALSE)</f>
        <v>УМВД по Вологодской обл.       </v>
      </c>
      <c r="F74" s="285"/>
      <c r="G74" s="315"/>
      <c r="H74" s="317"/>
      <c r="I74" s="285"/>
      <c r="J74" s="281">
        <v>9</v>
      </c>
      <c r="K74" s="315">
        <f>'пр.хода Б'!E5</f>
        <v>2</v>
      </c>
      <c r="L74" s="271" t="str">
        <f>VLOOKUP(K74,'пр.взв.'!B6:H133,2,FALSE)</f>
        <v>МИРОНОВ Николай Сергеевич             </v>
      </c>
      <c r="M74" s="285" t="str">
        <f>VLOOKUP(K74,'пр.взв.'!B6:H133,3,FALSE)</f>
        <v>13.06.1993 кмс                            </v>
      </c>
      <c r="N74" s="285" t="str">
        <f>VLOOKUP(K74,'пр.взв.'!B6:H133,4,FALSE)</f>
        <v>УТ МВД по ЦФО                 </v>
      </c>
      <c r="O74" s="262"/>
      <c r="P74" s="269"/>
      <c r="Q74" s="240"/>
      <c r="R74" s="236"/>
    </row>
    <row r="75" spans="1:18" ht="12.75" customHeight="1">
      <c r="A75" s="308"/>
      <c r="B75" s="316"/>
      <c r="C75" s="257"/>
      <c r="D75" s="260"/>
      <c r="E75" s="260"/>
      <c r="F75" s="260"/>
      <c r="G75" s="316"/>
      <c r="H75" s="318"/>
      <c r="I75" s="260"/>
      <c r="J75" s="264"/>
      <c r="K75" s="316"/>
      <c r="L75" s="257"/>
      <c r="M75" s="260"/>
      <c r="N75" s="260"/>
      <c r="O75" s="260"/>
      <c r="P75" s="260"/>
      <c r="Q75" s="227"/>
      <c r="R75" s="228"/>
    </row>
    <row r="76" spans="1:18" ht="12.75" customHeight="1">
      <c r="A76" s="308"/>
      <c r="B76" s="319">
        <f>'пр.хода А'!E9</f>
        <v>17</v>
      </c>
      <c r="C76" s="256" t="str">
        <f>VLOOKUP(B76,'пр.взв.'!B8:H548,2,FALSE)</f>
        <v>ШЕВОЦУКОВ Рустам Схатбиевич</v>
      </c>
      <c r="D76" s="259" t="str">
        <f>VLOOKUP(B76,'пр.взв.'!B5:H135,3,FALSE)</f>
        <v>06.08.1988 кмс                             </v>
      </c>
      <c r="E76" s="259" t="str">
        <f>VLOOKUP(B76,'пр.взв.'!B4:H135,4,FALSE)</f>
        <v>ГУ МВД по Краснодарскому кр      </v>
      </c>
      <c r="F76" s="259"/>
      <c r="G76" s="319"/>
      <c r="H76" s="321"/>
      <c r="I76" s="259"/>
      <c r="J76" s="264"/>
      <c r="K76" s="319">
        <f>'пр.хода Б'!E9</f>
        <v>18</v>
      </c>
      <c r="L76" s="256" t="str">
        <f>VLOOKUP(K76,'пр.взв.'!B2:H135,2,FALSE)</f>
        <v>ЮНУСОВ Павел Андреевич</v>
      </c>
      <c r="M76" s="259" t="str">
        <f>VLOOKUP(K76,'пр.взв.'!B2:H135,3,FALSE)</f>
        <v>15.11.1988 1</v>
      </c>
      <c r="N76" s="259" t="str">
        <f>VLOOKUP(K76,'пр.взв.'!B1:H135,4,FALSE)</f>
        <v>ГУ МВД по Свердловской обл.</v>
      </c>
      <c r="O76" s="261"/>
      <c r="P76" s="261"/>
      <c r="Q76" s="235"/>
      <c r="R76" s="235"/>
    </row>
    <row r="77" spans="1:18" ht="12.75" customHeight="1" thickBot="1">
      <c r="A77" s="311"/>
      <c r="B77" s="320"/>
      <c r="C77" s="278"/>
      <c r="D77" s="274"/>
      <c r="E77" s="274"/>
      <c r="F77" s="274"/>
      <c r="G77" s="320"/>
      <c r="H77" s="322"/>
      <c r="I77" s="274"/>
      <c r="J77" s="276"/>
      <c r="K77" s="320"/>
      <c r="L77" s="278"/>
      <c r="M77" s="274"/>
      <c r="N77" s="274"/>
      <c r="O77" s="273"/>
      <c r="P77" s="273"/>
      <c r="Q77" s="275"/>
      <c r="R77" s="275"/>
    </row>
    <row r="78" spans="1:18" ht="12.75" customHeight="1">
      <c r="A78" s="307">
        <v>2</v>
      </c>
      <c r="B78" s="315">
        <f>'пр.хода А'!E13</f>
        <v>9</v>
      </c>
      <c r="C78" s="271" t="str">
        <f>VLOOKUP(B78,'пр.взв.'!B1:H550,2,FALSE)</f>
        <v>ТАБУРЧЕНКО Павел Алексеевич            </v>
      </c>
      <c r="D78" s="267" t="str">
        <f>VLOOKUP(B78,'пр.взв.'!B1:H137,3,FALSE)</f>
        <v>28.04.1989 мс                             </v>
      </c>
      <c r="E78" s="267" t="str">
        <f>VLOOKUP(B78,'пр.взв.'!B1:H137,4,FALSE)</f>
        <v>УМВД по Рязанской обл.         </v>
      </c>
      <c r="F78" s="267"/>
      <c r="G78" s="315"/>
      <c r="H78" s="323"/>
      <c r="I78" s="267"/>
      <c r="J78" s="281">
        <v>10</v>
      </c>
      <c r="K78" s="315">
        <f>'пр.хода Б'!E13</f>
        <v>42</v>
      </c>
      <c r="L78" s="271" t="str">
        <f>VLOOKUP(K78,'пр.взв.'!B1:H137,2,FALSE)</f>
        <v>КАЙТМАЗОВ Батрадз Асхарбекович</v>
      </c>
      <c r="M78" s="267" t="str">
        <f>VLOOKUP(K78,'пр.взв.'!B1:H137,3,FALSE)</f>
        <v>18.04.1985 кмс</v>
      </c>
      <c r="N78" s="267" t="str">
        <f>VLOOKUP(K78,'пр.взв.'!B1:H137,4,FALSE)</f>
        <v>МВД по РСО-Алания             </v>
      </c>
      <c r="O78" s="272"/>
      <c r="P78" s="284"/>
      <c r="Q78" s="282"/>
      <c r="R78" s="267"/>
    </row>
    <row r="79" spans="1:18" ht="12.75">
      <c r="A79" s="308"/>
      <c r="B79" s="316"/>
      <c r="C79" s="257"/>
      <c r="D79" s="260"/>
      <c r="E79" s="260"/>
      <c r="F79" s="260"/>
      <c r="G79" s="316"/>
      <c r="H79" s="318"/>
      <c r="I79" s="260"/>
      <c r="J79" s="264"/>
      <c r="K79" s="316"/>
      <c r="L79" s="257"/>
      <c r="M79" s="260"/>
      <c r="N79" s="260"/>
      <c r="O79" s="260"/>
      <c r="P79" s="260"/>
      <c r="Q79" s="227"/>
      <c r="R79" s="228"/>
    </row>
    <row r="80" spans="1:18" ht="12.75">
      <c r="A80" s="308"/>
      <c r="B80" s="319">
        <f>'пр.хода А'!E17</f>
        <v>25</v>
      </c>
      <c r="C80" s="256" t="str">
        <f>VLOOKUP(B80,'пр.взв.'!B1:H552,2,FALSE)</f>
        <v>БАБАКОВ Владимир Викторович</v>
      </c>
      <c r="D80" s="259" t="str">
        <f>VLOOKUP(B80,'пр.взв.'!B1:H139,3,FALSE)</f>
        <v>16.09.1987 мс</v>
      </c>
      <c r="E80" s="259" t="str">
        <f>VLOOKUP(B80,'пр.взв.'!B1:H139,4,FALSE)</f>
        <v>ГУ МВД по Ростовской обл</v>
      </c>
      <c r="F80" s="259"/>
      <c r="G80" s="319"/>
      <c r="H80" s="321"/>
      <c r="I80" s="259"/>
      <c r="J80" s="264"/>
      <c r="K80" s="319">
        <f>'пр.хода Б'!E17</f>
        <v>26</v>
      </c>
      <c r="L80" s="256" t="str">
        <f>VLOOKUP(K80,'пр.взв.'!B1:H139,2,FALSE)</f>
        <v>ПАНОВ Матвей Валерьевич                       </v>
      </c>
      <c r="M80" s="259" t="str">
        <f>VLOOKUP(K80,'пр.взв.'!B1:H139,3,FALSE)</f>
        <v>27.01.1990 мс                             </v>
      </c>
      <c r="N80" s="259" t="str">
        <f>VLOOKUP(K80,'пр.взв.'!B1:H139,4,FALSE)</f>
        <v>ГУ МВД по Саратовской обл        </v>
      </c>
      <c r="O80" s="261"/>
      <c r="P80" s="261"/>
      <c r="Q80" s="235"/>
      <c r="R80" s="235"/>
    </row>
    <row r="81" spans="1:18" ht="13.5" thickBot="1">
      <c r="A81" s="311"/>
      <c r="B81" s="320"/>
      <c r="C81" s="278"/>
      <c r="D81" s="274"/>
      <c r="E81" s="274"/>
      <c r="F81" s="274"/>
      <c r="G81" s="320"/>
      <c r="H81" s="322"/>
      <c r="I81" s="274"/>
      <c r="J81" s="276"/>
      <c r="K81" s="320"/>
      <c r="L81" s="278"/>
      <c r="M81" s="274"/>
      <c r="N81" s="274"/>
      <c r="O81" s="273"/>
      <c r="P81" s="273"/>
      <c r="Q81" s="275"/>
      <c r="R81" s="275"/>
    </row>
    <row r="82" spans="1:18" ht="12.75" customHeight="1">
      <c r="A82" s="307">
        <v>3</v>
      </c>
      <c r="B82" s="315">
        <f>'пр.хода А'!E21</f>
        <v>5</v>
      </c>
      <c r="C82" s="271" t="str">
        <f>VLOOKUP(B82,'пр.взв.'!B1:H554,2,FALSE)</f>
        <v>ШАРОВ Александр Валерьевич                    </v>
      </c>
      <c r="D82" s="285" t="str">
        <f>VLOOKUP(B82,'пр.взв.'!B1:H141,3,FALSE)</f>
        <v>23.10.1979 змс                            </v>
      </c>
      <c r="E82" s="285" t="str">
        <f>VLOOKUP(B82,'пр.взв.'!B1:H141,4,FALSE)</f>
        <v>МВД по Р. Татарстан           </v>
      </c>
      <c r="F82" s="285"/>
      <c r="G82" s="315"/>
      <c r="H82" s="317"/>
      <c r="I82" s="285"/>
      <c r="J82" s="281">
        <v>11</v>
      </c>
      <c r="K82" s="315">
        <f>'пр.хода Б'!E21</f>
        <v>6</v>
      </c>
      <c r="L82" s="271" t="str">
        <f>VLOOKUP(K82,'пр.взв.'!B1:H141,2,FALSE)</f>
        <v>ФОМИН Сергей Владимирович</v>
      </c>
      <c r="M82" s="285" t="str">
        <f>VLOOKUP(K82,'пр.взв.'!B1:H141,3,FALSE)</f>
        <v>17.01.1985 мс                             </v>
      </c>
      <c r="N82" s="285" t="str">
        <f>VLOOKUP(K82,'пр.взв.'!B1:H141,4,FALSE)</f>
        <v>УМВД по Псковской обл.</v>
      </c>
      <c r="O82" s="262"/>
      <c r="P82" s="269"/>
      <c r="Q82" s="240"/>
      <c r="R82" s="236"/>
    </row>
    <row r="83" spans="1:18" ht="13.5" customHeight="1">
      <c r="A83" s="308"/>
      <c r="B83" s="316"/>
      <c r="C83" s="257"/>
      <c r="D83" s="260"/>
      <c r="E83" s="260"/>
      <c r="F83" s="260"/>
      <c r="G83" s="316"/>
      <c r="H83" s="318"/>
      <c r="I83" s="260"/>
      <c r="J83" s="264"/>
      <c r="K83" s="316"/>
      <c r="L83" s="257"/>
      <c r="M83" s="260"/>
      <c r="N83" s="260"/>
      <c r="O83" s="260"/>
      <c r="P83" s="260"/>
      <c r="Q83" s="227"/>
      <c r="R83" s="228"/>
    </row>
    <row r="84" spans="1:18" ht="12.75" customHeight="1">
      <c r="A84" s="308"/>
      <c r="B84" s="319">
        <f>'пр.хода А'!E25</f>
        <v>53</v>
      </c>
      <c r="C84" s="256" t="str">
        <f>VLOOKUP(B84,'пр.взв.'!B1:H556,2,FALSE)</f>
        <v>МОЛИН Алексей Александрович</v>
      </c>
      <c r="D84" s="259" t="str">
        <f>VLOOKUP(B84,'пр.взв.'!B1:H143,3,FALSE)</f>
        <v>27.05.1981 кмс</v>
      </c>
      <c r="E84" s="259" t="str">
        <f>VLOOKUP(B84,'пр.взв.'!B1:H143,4,FALSE)</f>
        <v>УМВД по Пензенской обл.        </v>
      </c>
      <c r="F84" s="259"/>
      <c r="G84" s="319"/>
      <c r="H84" s="321"/>
      <c r="I84" s="259"/>
      <c r="J84" s="264"/>
      <c r="K84" s="319">
        <f>'пр.хода Б'!E25</f>
        <v>22</v>
      </c>
      <c r="L84" s="256" t="str">
        <f>VLOOKUP(K84,'пр.взв.'!B1:H143,2,FALSE)</f>
        <v>ШАБУРОВ Александр Владимирович</v>
      </c>
      <c r="M84" s="259" t="str">
        <f>VLOOKUP(K84,'пр.взв.'!B1:H143,3,FALSE)</f>
        <v>20.05.1986 мсмк                            </v>
      </c>
      <c r="N84" s="259" t="str">
        <f>VLOOKUP(K84,'пр.взв.'!B1:H143,4,FALSE)</f>
        <v>МВД по Р. Татарстан           </v>
      </c>
      <c r="O84" s="261"/>
      <c r="P84" s="261"/>
      <c r="Q84" s="235"/>
      <c r="R84" s="235"/>
    </row>
    <row r="85" spans="1:18" ht="12.75" customHeight="1" thickBot="1">
      <c r="A85" s="311"/>
      <c r="B85" s="320"/>
      <c r="C85" s="278"/>
      <c r="D85" s="274"/>
      <c r="E85" s="274"/>
      <c r="F85" s="274"/>
      <c r="G85" s="320"/>
      <c r="H85" s="322"/>
      <c r="I85" s="274"/>
      <c r="J85" s="276"/>
      <c r="K85" s="320"/>
      <c r="L85" s="278"/>
      <c r="M85" s="274"/>
      <c r="N85" s="274"/>
      <c r="O85" s="273"/>
      <c r="P85" s="273"/>
      <c r="Q85" s="275"/>
      <c r="R85" s="275"/>
    </row>
    <row r="86" spans="1:18" ht="12.75" customHeight="1">
      <c r="A86" s="307">
        <v>4</v>
      </c>
      <c r="B86" s="315">
        <f>'пр.хода А'!E29</f>
        <v>45</v>
      </c>
      <c r="C86" s="271" t="str">
        <f>VLOOKUP(B86,'пр.взв.'!B1:H558,2,FALSE)</f>
        <v>САЛДАЕВ Владимир Евгеньевич</v>
      </c>
      <c r="D86" s="267" t="str">
        <f>VLOOKUP(B86,'пр.взв.'!B1:H145,3,FALSE)</f>
        <v>16.12.1985 кмс</v>
      </c>
      <c r="E86" s="267" t="str">
        <f>VLOOKUP(B86,'пр.взв.'!B1:H145,4,FALSE)</f>
        <v>МВД по Р. Алтай               </v>
      </c>
      <c r="F86" s="267"/>
      <c r="G86" s="315"/>
      <c r="H86" s="323"/>
      <c r="I86" s="267"/>
      <c r="J86" s="281">
        <v>12</v>
      </c>
      <c r="K86" s="315">
        <f>'пр.хода Б'!E29</f>
        <v>14</v>
      </c>
      <c r="L86" s="271" t="str">
        <f>VLOOKUP(K86,'пр.взв.'!B1:H145,2,FALSE)</f>
        <v>ВЕЛИЕВ Игит Юбилеевич</v>
      </c>
      <c r="M86" s="267" t="str">
        <f>VLOOKUP(K86,'пр.взв.'!B1:H145,3,FALSE)</f>
        <v>23.06.1991 1</v>
      </c>
      <c r="N86" s="267" t="str">
        <f>VLOOKUP(K86,'пр.взв.'!B1:H145,4,FALSE)</f>
        <v>УТ МВД по ПФО                 </v>
      </c>
      <c r="O86" s="260"/>
      <c r="P86" s="268"/>
      <c r="Q86" s="227"/>
      <c r="R86" s="259"/>
    </row>
    <row r="87" spans="1:18" ht="13.5" customHeight="1">
      <c r="A87" s="308"/>
      <c r="B87" s="316"/>
      <c r="C87" s="257"/>
      <c r="D87" s="260"/>
      <c r="E87" s="260"/>
      <c r="F87" s="260"/>
      <c r="G87" s="316"/>
      <c r="H87" s="318"/>
      <c r="I87" s="260"/>
      <c r="J87" s="264"/>
      <c r="K87" s="316"/>
      <c r="L87" s="257"/>
      <c r="M87" s="260"/>
      <c r="N87" s="260"/>
      <c r="O87" s="260"/>
      <c r="P87" s="260"/>
      <c r="Q87" s="227"/>
      <c r="R87" s="228"/>
    </row>
    <row r="88" spans="1:18" ht="12.75" customHeight="1">
      <c r="A88" s="308"/>
      <c r="B88" s="319">
        <f>'пр.хода А'!E33</f>
        <v>29</v>
      </c>
      <c r="C88" s="256" t="str">
        <f>VLOOKUP(B88,'пр.взв.'!B2:H560,2,FALSE)</f>
        <v>МАЛАХОВ Павел Павлович</v>
      </c>
      <c r="D88" s="259" t="str">
        <f>VLOOKUP(B88,'пр.взв.'!B2:H147,3,FALSE)</f>
        <v>18.02.1991 1</v>
      </c>
      <c r="E88" s="259" t="str">
        <f>VLOOKUP(B88,'пр.взв.'!B2:H147,4,FALSE)</f>
        <v>ГУ МВД по Алтайскому кр.         </v>
      </c>
      <c r="F88" s="259"/>
      <c r="G88" s="319"/>
      <c r="H88" s="321"/>
      <c r="I88" s="259"/>
      <c r="J88" s="264"/>
      <c r="K88" s="319">
        <f>'пр.хода Б'!E33</f>
        <v>30</v>
      </c>
      <c r="L88" s="256" t="str">
        <f>VLOOKUP(K88,'пр.взв.'!B2:H147,2,FALSE)</f>
        <v>КСЕНЗОВ Игорь Александрович                   </v>
      </c>
      <c r="M88" s="259" t="str">
        <f>VLOOKUP(K88,'пр.взв.'!B2:H147,3,FALSE)</f>
        <v>22.03.1988 1                            </v>
      </c>
      <c r="N88" s="259" t="str">
        <f>VLOOKUP(K88,'пр.взв.'!B2:H147,4,FALSE)</f>
        <v>УМВД по Калининградской о      </v>
      </c>
      <c r="O88" s="261"/>
      <c r="P88" s="261"/>
      <c r="Q88" s="235"/>
      <c r="R88" s="235"/>
    </row>
    <row r="89" spans="1:18" ht="12.75" customHeight="1" thickBot="1">
      <c r="A89" s="311"/>
      <c r="B89" s="320"/>
      <c r="C89" s="278"/>
      <c r="D89" s="274"/>
      <c r="E89" s="274"/>
      <c r="F89" s="274"/>
      <c r="G89" s="320"/>
      <c r="H89" s="322"/>
      <c r="I89" s="274"/>
      <c r="J89" s="276"/>
      <c r="K89" s="320"/>
      <c r="L89" s="278"/>
      <c r="M89" s="274"/>
      <c r="N89" s="274"/>
      <c r="O89" s="273"/>
      <c r="P89" s="273"/>
      <c r="Q89" s="275"/>
      <c r="R89" s="275"/>
    </row>
    <row r="90" spans="1:18" ht="12.75" customHeight="1">
      <c r="A90" s="308">
        <v>5</v>
      </c>
      <c r="B90" s="315">
        <f>'пр.хода А'!E38</f>
        <v>3</v>
      </c>
      <c r="C90" s="271" t="str">
        <f>VLOOKUP(B90,'пр.взв.'!B2:H562,2,FALSE)</f>
        <v>ОГАРЫШЕВ Алексей Сергеевич                    </v>
      </c>
      <c r="D90" s="285" t="str">
        <f>VLOOKUP(B90,'пр.взв.'!B2:H149,3,FALSE)</f>
        <v>06.03.1988 мс                             </v>
      </c>
      <c r="E90" s="285" t="str">
        <f>VLOOKUP(B90,'пр.взв.'!B2:H149,4,FALSE)</f>
        <v>УМВД по Владимирской обл.      </v>
      </c>
      <c r="F90" s="285"/>
      <c r="G90" s="315"/>
      <c r="H90" s="317"/>
      <c r="I90" s="285"/>
      <c r="J90" s="281">
        <v>13</v>
      </c>
      <c r="K90" s="315">
        <f>'пр.хода Б'!E38</f>
        <v>4</v>
      </c>
      <c r="L90" s="271" t="str">
        <f>VLOOKUP(K90,'пр.взв.'!B2:H149,2,FALSE)</f>
        <v>БАЙКУЛОВ Камал Али-Муратович          </v>
      </c>
      <c r="M90" s="285" t="str">
        <f>VLOOKUP(K90,'пр.взв.'!B2:H149,3,FALSE)</f>
        <v>19.01.1992 мс                             </v>
      </c>
      <c r="N90" s="285" t="str">
        <f>VLOOKUP(K90,'пр.взв.'!B2:H149,4,FALSE)</f>
        <v>МВД по КЧР                    </v>
      </c>
      <c r="O90" s="262"/>
      <c r="P90" s="269"/>
      <c r="Q90" s="240"/>
      <c r="R90" s="236"/>
    </row>
    <row r="91" spans="1:18" ht="12.75" customHeight="1">
      <c r="A91" s="308"/>
      <c r="B91" s="316"/>
      <c r="C91" s="257"/>
      <c r="D91" s="260"/>
      <c r="E91" s="260"/>
      <c r="F91" s="260"/>
      <c r="G91" s="316"/>
      <c r="H91" s="318"/>
      <c r="I91" s="260"/>
      <c r="J91" s="264"/>
      <c r="K91" s="316"/>
      <c r="L91" s="257"/>
      <c r="M91" s="260"/>
      <c r="N91" s="260"/>
      <c r="O91" s="260"/>
      <c r="P91" s="260"/>
      <c r="Q91" s="227"/>
      <c r="R91" s="228"/>
    </row>
    <row r="92" spans="1:18" ht="12.75">
      <c r="A92" s="308"/>
      <c r="B92" s="319">
        <f>'пр.хода А'!E42</f>
        <v>19</v>
      </c>
      <c r="C92" s="256" t="str">
        <f>VLOOKUP(B92,'пр.взв.'!B2:H564,2,FALSE)</f>
        <v>ШМИДТ Алексей Константинович</v>
      </c>
      <c r="D92" s="259" t="str">
        <f>VLOOKUP(B92,'пр.взв.'!B2:H151,3,FALSE)</f>
        <v>02.04.1986 мс</v>
      </c>
      <c r="E92" s="259" t="str">
        <f>VLOOKUP(B92,'пр.взв.'!B2:H151,4,FALSE)</f>
        <v>ГУ МВД по Иркутской обл.         </v>
      </c>
      <c r="F92" s="259"/>
      <c r="G92" s="319"/>
      <c r="H92" s="321"/>
      <c r="I92" s="259"/>
      <c r="J92" s="264"/>
      <c r="K92" s="319">
        <f>'пр.хода Б'!E42</f>
        <v>52</v>
      </c>
      <c r="L92" s="256" t="str">
        <f>VLOOKUP(K92,'пр.взв.'!B2:H151,2,FALSE)</f>
        <v>ВОЙТЮК Александр Сергеевич                    </v>
      </c>
      <c r="M92" s="259" t="str">
        <f>VLOOKUP(K92,'пр.взв.'!B2:H151,3,FALSE)</f>
        <v>05.11.1984 мс                             </v>
      </c>
      <c r="N92" s="259" t="str">
        <f>VLOOKUP(K92,'пр.взв.'!B2:H151,4,FALSE)</f>
        <v>ГУ МВД по Пермскому кр.          </v>
      </c>
      <c r="O92" s="261"/>
      <c r="P92" s="261"/>
      <c r="Q92" s="235"/>
      <c r="R92" s="235"/>
    </row>
    <row r="93" spans="1:18" ht="12.75" customHeight="1" thickBot="1">
      <c r="A93" s="311"/>
      <c r="B93" s="320"/>
      <c r="C93" s="278"/>
      <c r="D93" s="274"/>
      <c r="E93" s="274"/>
      <c r="F93" s="274"/>
      <c r="G93" s="320"/>
      <c r="H93" s="322"/>
      <c r="I93" s="274"/>
      <c r="J93" s="276"/>
      <c r="K93" s="320"/>
      <c r="L93" s="278"/>
      <c r="M93" s="274"/>
      <c r="N93" s="274"/>
      <c r="O93" s="273"/>
      <c r="P93" s="273"/>
      <c r="Q93" s="275"/>
      <c r="R93" s="275"/>
    </row>
    <row r="94" spans="1:18" ht="12.75" customHeight="1">
      <c r="A94" s="307">
        <v>6</v>
      </c>
      <c r="B94" s="315">
        <f>'пр.хода А'!E46</f>
        <v>11</v>
      </c>
      <c r="C94" s="271" t="str">
        <f>VLOOKUP(B94,'пр.взв.'!B2:H566,2,FALSE)</f>
        <v>КАСУМОВ Марат Касумович                       </v>
      </c>
      <c r="D94" s="267" t="str">
        <f>VLOOKUP(B94,'пр.взв.'!B2:H153,3,FALSE)</f>
        <v>04.02.1981 кмс                            </v>
      </c>
      <c r="E94" s="267" t="str">
        <f>VLOOKUP(B94,'пр.взв.'!B2:H153,4,FALSE)</f>
        <v>УМВД по Липецкой  обл.         </v>
      </c>
      <c r="F94" s="267"/>
      <c r="G94" s="315"/>
      <c r="H94" s="323"/>
      <c r="I94" s="267"/>
      <c r="J94" s="281">
        <v>14</v>
      </c>
      <c r="K94" s="315">
        <f>'пр.хода Б'!E46</f>
        <v>44</v>
      </c>
      <c r="L94" s="271" t="str">
        <f>VLOOKUP(K94,'пр.взв.'!B2:H153,2,FALSE)</f>
        <v>ТОЧИЕВ Адам Берсенович</v>
      </c>
      <c r="M94" s="267" t="str">
        <f>VLOOKUP(K94,'пр.взв.'!B2:H153,3,FALSE)</f>
        <v>28.07.1994 кмс</v>
      </c>
      <c r="N94" s="267" t="str">
        <f>VLOOKUP(K94,'пр.взв.'!B2:H153,4,FALSE)</f>
        <v>МВД по Р. Ингушетия           </v>
      </c>
      <c r="O94" s="272"/>
      <c r="P94" s="284"/>
      <c r="Q94" s="282"/>
      <c r="R94" s="267"/>
    </row>
    <row r="95" spans="1:18" ht="12.75" customHeight="1">
      <c r="A95" s="308"/>
      <c r="B95" s="316"/>
      <c r="C95" s="257"/>
      <c r="D95" s="260"/>
      <c r="E95" s="260"/>
      <c r="F95" s="260"/>
      <c r="G95" s="316"/>
      <c r="H95" s="318"/>
      <c r="I95" s="260"/>
      <c r="J95" s="264"/>
      <c r="K95" s="316"/>
      <c r="L95" s="257"/>
      <c r="M95" s="260"/>
      <c r="N95" s="260"/>
      <c r="O95" s="260"/>
      <c r="P95" s="260"/>
      <c r="Q95" s="227"/>
      <c r="R95" s="228"/>
    </row>
    <row r="96" spans="1:18" ht="13.5" customHeight="1">
      <c r="A96" s="308"/>
      <c r="B96" s="319">
        <f>'пр.хода А'!E50</f>
        <v>27</v>
      </c>
      <c r="C96" s="256" t="str">
        <f>VLOOKUP(B96,'пр.взв.'!B2:H568,2,FALSE)</f>
        <v>ВЛАСОВ Максим Александрович</v>
      </c>
      <c r="D96" s="259" t="str">
        <f>VLOOKUP(B96,'пр.взв.'!B2:H155,3,FALSE)</f>
        <v>10.01.1990 мс</v>
      </c>
      <c r="E96" s="259" t="str">
        <f>VLOOKUP(B96,'пр.взв.'!B2:H155,4,FALSE)</f>
        <v>УМВД по Хабаровскому кр</v>
      </c>
      <c r="F96" s="259"/>
      <c r="G96" s="319"/>
      <c r="H96" s="321"/>
      <c r="I96" s="259"/>
      <c r="J96" s="264"/>
      <c r="K96" s="319">
        <f>'пр.хода Б'!E50</f>
        <v>28</v>
      </c>
      <c r="L96" s="256" t="str">
        <f>VLOOKUP(K96,'пр.взв.'!B2:H155,2,FALSE)</f>
        <v>БАТОВ Аскер Давлетович</v>
      </c>
      <c r="M96" s="259" t="str">
        <f>VLOOKUP(K96,'пр.взв.'!B2:H155,3,FALSE)</f>
        <v>15.09.1992 мс</v>
      </c>
      <c r="N96" s="259" t="str">
        <f>VLOOKUP(K96,'пр.взв.'!B2:H155,4,FALSE)</f>
        <v>МВД по Р. Адыгея              </v>
      </c>
      <c r="O96" s="261"/>
      <c r="P96" s="261"/>
      <c r="Q96" s="235"/>
      <c r="R96" s="235"/>
    </row>
    <row r="97" spans="1:18" ht="12.75" customHeight="1" thickBot="1">
      <c r="A97" s="309"/>
      <c r="B97" s="320"/>
      <c r="C97" s="278"/>
      <c r="D97" s="274"/>
      <c r="E97" s="274"/>
      <c r="F97" s="274"/>
      <c r="G97" s="320"/>
      <c r="H97" s="322"/>
      <c r="I97" s="274"/>
      <c r="J97" s="276"/>
      <c r="K97" s="320"/>
      <c r="L97" s="278"/>
      <c r="M97" s="274"/>
      <c r="N97" s="274"/>
      <c r="O97" s="273"/>
      <c r="P97" s="273"/>
      <c r="Q97" s="275"/>
      <c r="R97" s="275"/>
    </row>
    <row r="98" spans="1:18" ht="12.75" customHeight="1">
      <c r="A98" s="307">
        <v>7</v>
      </c>
      <c r="B98" s="315">
        <f>'пр.хода А'!E54</f>
        <v>7</v>
      </c>
      <c r="C98" s="271" t="str">
        <f>VLOOKUP(B98,'пр.взв.'!B3:H570,2,FALSE)</f>
        <v>ХОХОЕВ Сослан Эрикович</v>
      </c>
      <c r="D98" s="285" t="str">
        <f>VLOOKUP(B98,'пр.взв.'!B3:H157,3,FALSE)</f>
        <v>28.07.1991 1</v>
      </c>
      <c r="E98" s="285" t="str">
        <f>VLOOKUP(B98,'пр.взв.'!B3:H157,4,FALSE)</f>
        <v>УМВД по Сахалинской обл.       </v>
      </c>
      <c r="F98" s="285"/>
      <c r="G98" s="315"/>
      <c r="H98" s="317"/>
      <c r="I98" s="285"/>
      <c r="J98" s="281">
        <v>15</v>
      </c>
      <c r="K98" s="315">
        <f>'пр.хода Б'!E54</f>
        <v>40</v>
      </c>
      <c r="L98" s="271" t="str">
        <f>VLOOKUP(K98,'пр.взв.'!B3:H157,2,FALSE)</f>
        <v>МАНСУРОВ Вадим Алекович</v>
      </c>
      <c r="M98" s="285" t="str">
        <f>VLOOKUP(K98,'пр.взв.'!B3:H157,3,FALSE)</f>
        <v>14.04.1984 1</v>
      </c>
      <c r="N98" s="285" t="str">
        <f>VLOOKUP(K98,'пр.взв.'!B3:H157,4,FALSE)</f>
        <v>ГУ МВД по Челябинской обл        </v>
      </c>
      <c r="O98" s="262"/>
      <c r="P98" s="269"/>
      <c r="Q98" s="240"/>
      <c r="R98" s="236"/>
    </row>
    <row r="99" spans="1:18" ht="12.75" customHeight="1">
      <c r="A99" s="308"/>
      <c r="B99" s="316"/>
      <c r="C99" s="257"/>
      <c r="D99" s="260"/>
      <c r="E99" s="260"/>
      <c r="F99" s="260"/>
      <c r="G99" s="316"/>
      <c r="H99" s="318"/>
      <c r="I99" s="260"/>
      <c r="J99" s="264"/>
      <c r="K99" s="316"/>
      <c r="L99" s="257"/>
      <c r="M99" s="260"/>
      <c r="N99" s="260"/>
      <c r="O99" s="260"/>
      <c r="P99" s="260"/>
      <c r="Q99" s="227"/>
      <c r="R99" s="228"/>
    </row>
    <row r="100" spans="1:18" ht="12.75" customHeight="1">
      <c r="A100" s="308"/>
      <c r="B100" s="319">
        <f>'пр.хода А'!E58</f>
        <v>23</v>
      </c>
      <c r="C100" s="256" t="str">
        <f>VLOOKUP(B100,'пр.взв.'!B3:H572,2,FALSE)</f>
        <v>ВЕНГЕРЕНКО Павел Олегович</v>
      </c>
      <c r="D100" s="259" t="str">
        <f>VLOOKUP(B100,'пр.взв.'!B3:H159,3,FALSE)</f>
        <v>04.03.1990 кмс</v>
      </c>
      <c r="E100" s="259" t="str">
        <f>VLOOKUP(B100,'пр.взв.'!B2:H159,4,FALSE)</f>
        <v>УМВД по Оренбургской обл.      </v>
      </c>
      <c r="F100" s="259"/>
      <c r="G100" s="319"/>
      <c r="H100" s="321"/>
      <c r="I100" s="259"/>
      <c r="J100" s="264"/>
      <c r="K100" s="319">
        <f>'пр.хода Б'!E58</f>
        <v>24</v>
      </c>
      <c r="L100" s="256" t="str">
        <f>VLOOKUP(K100,'пр.взв.'!B3:H159,2,FALSE)</f>
        <v>БАБГОЕВ Олег Гамельевич               </v>
      </c>
      <c r="M100" s="259" t="str">
        <f>VLOOKUP(K100,'пр.взв.'!B3:H159,3,FALSE)</f>
        <v>29.07.1990 мс                             </v>
      </c>
      <c r="N100" s="259" t="str">
        <f>VLOOKUP(K100,'пр.взв.'!B3:H159,4,FALSE)</f>
        <v>ГУ МВД по г.Москве               </v>
      </c>
      <c r="O100" s="261"/>
      <c r="P100" s="261"/>
      <c r="Q100" s="235"/>
      <c r="R100" s="235"/>
    </row>
    <row r="101" spans="1:18" ht="13.5" thickBot="1">
      <c r="A101" s="311"/>
      <c r="B101" s="320"/>
      <c r="C101" s="278"/>
      <c r="D101" s="274"/>
      <c r="E101" s="274"/>
      <c r="F101" s="274"/>
      <c r="G101" s="320"/>
      <c r="H101" s="322"/>
      <c r="I101" s="274"/>
      <c r="J101" s="276"/>
      <c r="K101" s="320"/>
      <c r="L101" s="278"/>
      <c r="M101" s="274"/>
      <c r="N101" s="274"/>
      <c r="O101" s="273"/>
      <c r="P101" s="273"/>
      <c r="Q101" s="275"/>
      <c r="R101" s="275"/>
    </row>
    <row r="102" spans="1:18" ht="12.75" customHeight="1">
      <c r="A102" s="307">
        <v>8</v>
      </c>
      <c r="B102" s="315">
        <f>'пр.хода А'!E62</f>
        <v>47</v>
      </c>
      <c r="C102" s="271" t="str">
        <f>VLOOKUP(B102,'пр.взв.'!B3:H574,2,FALSE)</f>
        <v>ИВАНОВ Иван Александрович </v>
      </c>
      <c r="D102" s="285" t="str">
        <f>VLOOKUP(B102,'пр.взв.'!B3:H161,3,FALSE)</f>
        <v>20.02.1989 кмс</v>
      </c>
      <c r="E102" s="285" t="str">
        <f>VLOOKUP(B102,'пр.взв.'!B3:H161,4,FALSE)</f>
        <v>ГУ МВД по Ставропольскому        </v>
      </c>
      <c r="F102" s="285"/>
      <c r="G102" s="315"/>
      <c r="H102" s="317"/>
      <c r="I102" s="285"/>
      <c r="J102" s="281">
        <v>16</v>
      </c>
      <c r="K102" s="315">
        <f>'пр.хода Б'!E62</f>
        <v>48</v>
      </c>
      <c r="L102" s="271" t="str">
        <f>VLOOKUP(K102,'пр.взв.'!B3:H161,2,FALSE)</f>
        <v>ШИБАНОВ Сергей Александрович                  </v>
      </c>
      <c r="M102" s="285" t="str">
        <f>VLOOKUP(K102,'пр.взв.'!B3:H161,3,FALSE)</f>
        <v>17.04.1981 змс                            </v>
      </c>
      <c r="N102" s="285" t="str">
        <f>VLOOKUP(K102,'пр.взв.'!B3:H161,4,FALSE)</f>
        <v>ГУ МВД по Нижегородской обл.   </v>
      </c>
      <c r="O102" s="260"/>
      <c r="P102" s="268"/>
      <c r="Q102" s="227"/>
      <c r="R102" s="259"/>
    </row>
    <row r="103" spans="1:18" ht="12.75" customHeight="1">
      <c r="A103" s="308"/>
      <c r="B103" s="316"/>
      <c r="C103" s="257"/>
      <c r="D103" s="260"/>
      <c r="E103" s="260"/>
      <c r="F103" s="260"/>
      <c r="G103" s="316"/>
      <c r="H103" s="318"/>
      <c r="I103" s="260"/>
      <c r="J103" s="264"/>
      <c r="K103" s="316"/>
      <c r="L103" s="257"/>
      <c r="M103" s="260"/>
      <c r="N103" s="260"/>
      <c r="O103" s="260"/>
      <c r="P103" s="260"/>
      <c r="Q103" s="227"/>
      <c r="R103" s="228"/>
    </row>
    <row r="104" spans="1:18" ht="12.75" customHeight="1">
      <c r="A104" s="308"/>
      <c r="B104" s="319">
        <f>'пр.хода А'!E66</f>
        <v>31</v>
      </c>
      <c r="C104" s="256" t="str">
        <f>VLOOKUP(B104,'пр.взв.'!B3:H576,2,FALSE)</f>
        <v>ШУЛЬГИН Александр Вячеславович</v>
      </c>
      <c r="D104" s="259" t="str">
        <f>VLOOKUP(B104,'пр.взв.'!B3:H163,3,FALSE)</f>
        <v>31.07.1982 кмс</v>
      </c>
      <c r="E104" s="259" t="str">
        <f>VLOOKUP(B104,'пр.взв.'!B3:H163,4,FALSE)</f>
        <v>УМВД по Курской обл</v>
      </c>
      <c r="F104" s="259"/>
      <c r="G104" s="319"/>
      <c r="H104" s="321"/>
      <c r="I104" s="259"/>
      <c r="J104" s="264"/>
      <c r="K104" s="319">
        <f>'пр.хода Б'!E66</f>
        <v>32</v>
      </c>
      <c r="L104" s="256" t="str">
        <f>VLOOKUP(K104,'пр.взв.'!B3:H163,2,FALSE)</f>
        <v>БАЛАЕВ Урусхан Бек Идрисович                </v>
      </c>
      <c r="M104" s="259" t="str">
        <f>VLOOKUP(K104,'пр.взв.'!B3:H163,3,FALSE)</f>
        <v>24.09.1995 кмс                            </v>
      </c>
      <c r="N104" s="259" t="str">
        <f>VLOOKUP(K104,'пр.взв.'!B3:H163,4,FALSE)</f>
        <v>МВД по Р. Башкортостан        </v>
      </c>
      <c r="O104" s="261"/>
      <c r="P104" s="261"/>
      <c r="Q104" s="235"/>
      <c r="R104" s="235"/>
    </row>
    <row r="105" spans="1:18" ht="12.75" customHeight="1">
      <c r="A105" s="309"/>
      <c r="B105" s="316"/>
      <c r="C105" s="257"/>
      <c r="D105" s="260"/>
      <c r="E105" s="260"/>
      <c r="F105" s="260"/>
      <c r="G105" s="316"/>
      <c r="H105" s="318"/>
      <c r="I105" s="260"/>
      <c r="J105" s="265"/>
      <c r="K105" s="316"/>
      <c r="L105" s="257"/>
      <c r="M105" s="260"/>
      <c r="N105" s="260"/>
      <c r="O105" s="262"/>
      <c r="P105" s="262"/>
      <c r="Q105" s="236"/>
      <c r="R105" s="236"/>
    </row>
    <row r="107" spans="2:18" ht="16.5" thickBot="1">
      <c r="B107" s="81" t="s">
        <v>37</v>
      </c>
      <c r="C107" s="82" t="s">
        <v>38</v>
      </c>
      <c r="D107" s="83" t="s">
        <v>46</v>
      </c>
      <c r="E107" s="82"/>
      <c r="F107" s="81" t="str">
        <f>B2</f>
        <v>в.к.  74  кг</v>
      </c>
      <c r="G107" s="82"/>
      <c r="H107" s="82"/>
      <c r="I107" s="82"/>
      <c r="J107" s="82"/>
      <c r="K107" s="81" t="s">
        <v>1</v>
      </c>
      <c r="L107" s="82" t="s">
        <v>38</v>
      </c>
      <c r="M107" s="83" t="s">
        <v>46</v>
      </c>
      <c r="N107" s="82"/>
      <c r="O107" s="81" t="str">
        <f>F107</f>
        <v>в.к.  74  кг</v>
      </c>
      <c r="P107" s="82"/>
      <c r="Q107" s="82"/>
      <c r="R107" s="82"/>
    </row>
    <row r="108" spans="1:18" ht="12.75" customHeight="1">
      <c r="A108" s="292" t="s">
        <v>40</v>
      </c>
      <c r="B108" s="294" t="s">
        <v>3</v>
      </c>
      <c r="C108" s="211" t="s">
        <v>4</v>
      </c>
      <c r="D108" s="211" t="s">
        <v>12</v>
      </c>
      <c r="E108" s="211" t="s">
        <v>57</v>
      </c>
      <c r="F108" s="211" t="s">
        <v>13</v>
      </c>
      <c r="G108" s="290" t="s">
        <v>41</v>
      </c>
      <c r="H108" s="286" t="s">
        <v>42</v>
      </c>
      <c r="I108" s="288" t="s">
        <v>15</v>
      </c>
      <c r="J108" s="292" t="s">
        <v>40</v>
      </c>
      <c r="K108" s="294" t="s">
        <v>3</v>
      </c>
      <c r="L108" s="211" t="s">
        <v>4</v>
      </c>
      <c r="M108" s="211" t="s">
        <v>12</v>
      </c>
      <c r="N108" s="211" t="s">
        <v>57</v>
      </c>
      <c r="O108" s="211" t="s">
        <v>13</v>
      </c>
      <c r="P108" s="290" t="s">
        <v>41</v>
      </c>
      <c r="Q108" s="286" t="s">
        <v>42</v>
      </c>
      <c r="R108" s="288" t="s">
        <v>15</v>
      </c>
    </row>
    <row r="109" spans="1:18" ht="13.5" customHeight="1" thickBot="1">
      <c r="A109" s="293"/>
      <c r="B109" s="312" t="s">
        <v>43</v>
      </c>
      <c r="C109" s="212"/>
      <c r="D109" s="212"/>
      <c r="E109" s="212"/>
      <c r="F109" s="212"/>
      <c r="G109" s="291"/>
      <c r="H109" s="287"/>
      <c r="I109" s="289" t="s">
        <v>44</v>
      </c>
      <c r="J109" s="293"/>
      <c r="K109" s="312" t="s">
        <v>43</v>
      </c>
      <c r="L109" s="212"/>
      <c r="M109" s="212"/>
      <c r="N109" s="212"/>
      <c r="O109" s="212"/>
      <c r="P109" s="291"/>
      <c r="Q109" s="287"/>
      <c r="R109" s="289" t="s">
        <v>44</v>
      </c>
    </row>
    <row r="110" spans="1:18" ht="12.75">
      <c r="A110" s="307">
        <v>1</v>
      </c>
      <c r="B110" s="306">
        <f>'пр.хода А'!G7</f>
        <v>17</v>
      </c>
      <c r="C110" s="271" t="str">
        <f>VLOOKUP(B110,'пр.взв.'!B2:H582,2,FALSE)</f>
        <v>ШЕВОЦУКОВ Рустам Схатбиевич</v>
      </c>
      <c r="D110" s="285" t="str">
        <f>VLOOKUP(B110,'пр.взв.'!B2:H169,3,FALSE)</f>
        <v>06.08.1988 кмс                             </v>
      </c>
      <c r="E110" s="285" t="str">
        <f>VLOOKUP(B110,'пр.взв.'!B2:H169,4,FALSE)</f>
        <v>ГУ МВД по Краснодарскому кр      </v>
      </c>
      <c r="F110" s="262"/>
      <c r="G110" s="269"/>
      <c r="H110" s="240"/>
      <c r="I110" s="236"/>
      <c r="J110" s="281">
        <v>5</v>
      </c>
      <c r="K110" s="306">
        <f>'пр.хода Б'!G7</f>
        <v>18</v>
      </c>
      <c r="L110" s="271" t="str">
        <f>VLOOKUP(K110,'пр.взв.'!B2:H169,2,FALSE)</f>
        <v>ЮНУСОВ Павел Андреевич</v>
      </c>
      <c r="M110" s="285" t="str">
        <f>VLOOKUP(K110,'пр.взв.'!B2:H169,3,FALSE)</f>
        <v>15.11.1988 1</v>
      </c>
      <c r="N110" s="285" t="str">
        <f>VLOOKUP(K110,'пр.взв.'!B2:H169,4,FALSE)</f>
        <v>ГУ МВД по Свердловской обл.</v>
      </c>
      <c r="O110" s="262"/>
      <c r="P110" s="269"/>
      <c r="Q110" s="240"/>
      <c r="R110" s="236"/>
    </row>
    <row r="111" spans="1:18" ht="12.75">
      <c r="A111" s="308"/>
      <c r="B111" s="305"/>
      <c r="C111" s="257"/>
      <c r="D111" s="260"/>
      <c r="E111" s="260"/>
      <c r="F111" s="260"/>
      <c r="G111" s="260"/>
      <c r="H111" s="227"/>
      <c r="I111" s="228"/>
      <c r="J111" s="264"/>
      <c r="K111" s="305"/>
      <c r="L111" s="257"/>
      <c r="M111" s="260"/>
      <c r="N111" s="260"/>
      <c r="O111" s="260"/>
      <c r="P111" s="260"/>
      <c r="Q111" s="227"/>
      <c r="R111" s="228"/>
    </row>
    <row r="112" spans="1:18" ht="12.75">
      <c r="A112" s="308"/>
      <c r="B112" s="305">
        <f>'пр.хода А'!G15</f>
        <v>9</v>
      </c>
      <c r="C112" s="256" t="str">
        <f>VLOOKUP(B112,'пр.взв.'!B1:H584,2,FALSE)</f>
        <v>ТАБУРЧЕНКО Павел Алексеевич            </v>
      </c>
      <c r="D112" s="259" t="str">
        <f>VLOOKUP(B112,'пр.взв.'!B1:H171,3,FALSE)</f>
        <v>28.04.1989 мс                             </v>
      </c>
      <c r="E112" s="259" t="str">
        <f>VLOOKUP(B112,'пр.взв.'!B1:H171,4,FALSE)</f>
        <v>УМВД по Рязанской обл.         </v>
      </c>
      <c r="F112" s="261"/>
      <c r="G112" s="261"/>
      <c r="H112" s="235"/>
      <c r="I112" s="235"/>
      <c r="J112" s="264"/>
      <c r="K112" s="305">
        <f>'пр.хода Б'!G15</f>
        <v>42</v>
      </c>
      <c r="L112" s="256" t="str">
        <f>VLOOKUP(K112,'пр.взв.'!B3:H171,2,FALSE)</f>
        <v>КАЙТМАЗОВ Батрадз Асхарбекович</v>
      </c>
      <c r="M112" s="259" t="str">
        <f>VLOOKUP(K112,'пр.взв.'!B3:H171,3,FALSE)</f>
        <v>18.04.1985 кмс</v>
      </c>
      <c r="N112" s="259" t="str">
        <f>VLOOKUP(K112,'пр.взв.'!B3:H171,4,FALSE)</f>
        <v>МВД по РСО-Алания             </v>
      </c>
      <c r="O112" s="261"/>
      <c r="P112" s="261"/>
      <c r="Q112" s="235"/>
      <c r="R112" s="235"/>
    </row>
    <row r="113" spans="1:18" ht="13.5" thickBot="1">
      <c r="A113" s="311"/>
      <c r="B113" s="310"/>
      <c r="C113" s="278"/>
      <c r="D113" s="274"/>
      <c r="E113" s="274"/>
      <c r="F113" s="273"/>
      <c r="G113" s="273"/>
      <c r="H113" s="275"/>
      <c r="I113" s="275"/>
      <c r="J113" s="276"/>
      <c r="K113" s="310"/>
      <c r="L113" s="278"/>
      <c r="M113" s="274"/>
      <c r="N113" s="274"/>
      <c r="O113" s="273"/>
      <c r="P113" s="273"/>
      <c r="Q113" s="275"/>
      <c r="R113" s="275"/>
    </row>
    <row r="114" spans="1:18" ht="12.75">
      <c r="A114" s="307">
        <v>2</v>
      </c>
      <c r="B114" s="306">
        <f>'пр.хода А'!G23</f>
        <v>5</v>
      </c>
      <c r="C114" s="271" t="str">
        <f>VLOOKUP(B114,'пр.взв.'!B6:H586,2,FALSE)</f>
        <v>ШАРОВ Александр Валерьевич                    </v>
      </c>
      <c r="D114" s="285" t="str">
        <f>VLOOKUP(B114,'пр.взв.'!B6:H173,3,FALSE)</f>
        <v>23.10.1979 змс                            </v>
      </c>
      <c r="E114" s="285" t="str">
        <f>VLOOKUP(B114,'пр.взв.'!B6:H173,4,FALSE)</f>
        <v>МВД по Р. Татарстан           </v>
      </c>
      <c r="F114" s="272"/>
      <c r="G114" s="284"/>
      <c r="H114" s="282"/>
      <c r="I114" s="267"/>
      <c r="J114" s="281">
        <v>6</v>
      </c>
      <c r="K114" s="306">
        <f>'пр.хода Б'!G23</f>
        <v>22</v>
      </c>
      <c r="L114" s="271" t="str">
        <f>VLOOKUP(K114,'пр.взв.'!B6:H173,2,FALSE)</f>
        <v>ШАБУРОВ Александр Владимирович</v>
      </c>
      <c r="M114" s="285" t="str">
        <f>VLOOKUP(K114,'пр.взв.'!B6:H173,3,FALSE)</f>
        <v>20.05.1986 мсмк                            </v>
      </c>
      <c r="N114" s="285" t="str">
        <f>VLOOKUP(K114,'пр.взв.'!B6:H173,4,FALSE)</f>
        <v>МВД по Р. Татарстан           </v>
      </c>
      <c r="O114" s="272"/>
      <c r="P114" s="284"/>
      <c r="Q114" s="282"/>
      <c r="R114" s="267"/>
    </row>
    <row r="115" spans="1:18" ht="12.75">
      <c r="A115" s="308"/>
      <c r="B115" s="305"/>
      <c r="C115" s="257"/>
      <c r="D115" s="260"/>
      <c r="E115" s="260"/>
      <c r="F115" s="260"/>
      <c r="G115" s="260"/>
      <c r="H115" s="227"/>
      <c r="I115" s="228"/>
      <c r="J115" s="264"/>
      <c r="K115" s="305"/>
      <c r="L115" s="257"/>
      <c r="M115" s="260"/>
      <c r="N115" s="260"/>
      <c r="O115" s="260"/>
      <c r="P115" s="260"/>
      <c r="Q115" s="227"/>
      <c r="R115" s="228"/>
    </row>
    <row r="116" spans="1:18" ht="12.75">
      <c r="A116" s="308"/>
      <c r="B116" s="305">
        <f>'пр.хода А'!G31</f>
        <v>29</v>
      </c>
      <c r="C116" s="256" t="str">
        <f>VLOOKUP(B116,'пр.взв.'!B5:H588,2,FALSE)</f>
        <v>МАЛАХОВ Павел Павлович</v>
      </c>
      <c r="D116" s="259" t="str">
        <f>VLOOKUP(B116,'пр.взв.'!B5:H175,3,FALSE)</f>
        <v>18.02.1991 1</v>
      </c>
      <c r="E116" s="259" t="str">
        <f>VLOOKUP(B116,'пр.взв.'!B5:H175,4,FALSE)</f>
        <v>ГУ МВД по Алтайскому кр.         </v>
      </c>
      <c r="F116" s="261"/>
      <c r="G116" s="261"/>
      <c r="H116" s="235"/>
      <c r="I116" s="235"/>
      <c r="J116" s="264"/>
      <c r="K116" s="305">
        <f>'пр.хода Б'!G31</f>
        <v>14</v>
      </c>
      <c r="L116" s="256" t="str">
        <f>VLOOKUP(K116,'пр.взв.'!B1:H175,2,FALSE)</f>
        <v>ВЕЛИЕВ Игит Юбилеевич</v>
      </c>
      <c r="M116" s="259" t="str">
        <f>VLOOKUP(K116,'пр.взв.'!B1:H175,3,FALSE)</f>
        <v>23.06.1991 1</v>
      </c>
      <c r="N116" s="259" t="str">
        <f>VLOOKUP(K116,'пр.взв.'!B1:H175,4,FALSE)</f>
        <v>УТ МВД по ПФО                 </v>
      </c>
      <c r="O116" s="261"/>
      <c r="P116" s="261"/>
      <c r="Q116" s="235"/>
      <c r="R116" s="235"/>
    </row>
    <row r="117" spans="1:18" ht="13.5" thickBot="1">
      <c r="A117" s="311"/>
      <c r="B117" s="310"/>
      <c r="C117" s="278"/>
      <c r="D117" s="274"/>
      <c r="E117" s="274"/>
      <c r="F117" s="273"/>
      <c r="G117" s="273"/>
      <c r="H117" s="275"/>
      <c r="I117" s="275"/>
      <c r="J117" s="276"/>
      <c r="K117" s="310"/>
      <c r="L117" s="278"/>
      <c r="M117" s="274"/>
      <c r="N117" s="274"/>
      <c r="O117" s="273"/>
      <c r="P117" s="273"/>
      <c r="Q117" s="275"/>
      <c r="R117" s="275"/>
    </row>
    <row r="118" spans="1:18" ht="12.75">
      <c r="A118" s="307">
        <v>3</v>
      </c>
      <c r="B118" s="306">
        <f>'пр.хода А'!G40</f>
        <v>3</v>
      </c>
      <c r="C118" s="271" t="str">
        <f>VLOOKUP(B118,'пр.взв.'!B1:H590,2,FALSE)</f>
        <v>ОГАРЫШЕВ Алексей Сергеевич                    </v>
      </c>
      <c r="D118" s="285" t="str">
        <f>VLOOKUP(B118,'пр.взв.'!B1:H177,3,FALSE)</f>
        <v>06.03.1988 мс                             </v>
      </c>
      <c r="E118" s="285" t="str">
        <f>VLOOKUP(B118,'пр.взв.'!B1:H177,4,FALSE)</f>
        <v>УМВД по Владимирской обл.      </v>
      </c>
      <c r="F118" s="262"/>
      <c r="G118" s="269"/>
      <c r="H118" s="240"/>
      <c r="I118" s="236"/>
      <c r="J118" s="281">
        <v>7</v>
      </c>
      <c r="K118" s="306">
        <f>'пр.хода Б'!G40</f>
        <v>52</v>
      </c>
      <c r="L118" s="271" t="str">
        <f>VLOOKUP(K118,'пр.взв.'!B1:H177,2,FALSE)</f>
        <v>ВОЙТЮК Александр Сергеевич                    </v>
      </c>
      <c r="M118" s="285" t="str">
        <f>VLOOKUP(K118,'пр.взв.'!B1:H177,3,FALSE)</f>
        <v>05.11.1984 мс                             </v>
      </c>
      <c r="N118" s="285" t="str">
        <f>VLOOKUP(K118,'пр.взв.'!B1:H177,4,FALSE)</f>
        <v>ГУ МВД по Пермскому кр.          </v>
      </c>
      <c r="O118" s="262"/>
      <c r="P118" s="269"/>
      <c r="Q118" s="240"/>
      <c r="R118" s="236"/>
    </row>
    <row r="119" spans="1:18" ht="12.75">
      <c r="A119" s="308"/>
      <c r="B119" s="305"/>
      <c r="C119" s="257"/>
      <c r="D119" s="260"/>
      <c r="E119" s="260"/>
      <c r="F119" s="260"/>
      <c r="G119" s="260"/>
      <c r="H119" s="227"/>
      <c r="I119" s="228"/>
      <c r="J119" s="264"/>
      <c r="K119" s="305"/>
      <c r="L119" s="257"/>
      <c r="M119" s="260"/>
      <c r="N119" s="260"/>
      <c r="O119" s="260"/>
      <c r="P119" s="260"/>
      <c r="Q119" s="227"/>
      <c r="R119" s="228"/>
    </row>
    <row r="120" spans="1:18" ht="12.75">
      <c r="A120" s="308"/>
      <c r="B120" s="305">
        <f>'пр.хода А'!G48</f>
        <v>11</v>
      </c>
      <c r="C120" s="256" t="str">
        <f>VLOOKUP(B120,'пр.взв.'!B1:H592,2,FALSE)</f>
        <v>КАСУМОВ Марат Касумович                       </v>
      </c>
      <c r="D120" s="259" t="str">
        <f>VLOOKUP(B120,'пр.взв.'!B1:H179,3,FALSE)</f>
        <v>04.02.1981 кмс                            </v>
      </c>
      <c r="E120" s="259" t="str">
        <f>VLOOKUP(B120,'пр.взв.'!B1:H179,4,FALSE)</f>
        <v>УМВД по Липецкой  обл.         </v>
      </c>
      <c r="F120" s="261"/>
      <c r="G120" s="261"/>
      <c r="H120" s="235"/>
      <c r="I120" s="235"/>
      <c r="J120" s="264"/>
      <c r="K120" s="305">
        <f>'пр.хода Б'!G48</f>
        <v>28</v>
      </c>
      <c r="L120" s="256" t="str">
        <f>VLOOKUP(K120,'пр.взв.'!B1:H179,2,FALSE)</f>
        <v>БАТОВ Аскер Давлетович</v>
      </c>
      <c r="M120" s="259" t="str">
        <f>VLOOKUP(K120,'пр.взв.'!B1:H179,3,FALSE)</f>
        <v>15.09.1992 мс</v>
      </c>
      <c r="N120" s="259" t="str">
        <f>VLOOKUP(K120,'пр.взв.'!B1:H179,4,FALSE)</f>
        <v>МВД по Р. Адыгея              </v>
      </c>
      <c r="O120" s="261"/>
      <c r="P120" s="261"/>
      <c r="Q120" s="235"/>
      <c r="R120" s="235"/>
    </row>
    <row r="121" spans="1:18" ht="13.5" thickBot="1">
      <c r="A121" s="311"/>
      <c r="B121" s="310"/>
      <c r="C121" s="278"/>
      <c r="D121" s="274"/>
      <c r="E121" s="274"/>
      <c r="F121" s="273"/>
      <c r="G121" s="273"/>
      <c r="H121" s="275"/>
      <c r="I121" s="275"/>
      <c r="J121" s="276"/>
      <c r="K121" s="310"/>
      <c r="L121" s="278"/>
      <c r="M121" s="274"/>
      <c r="N121" s="274"/>
      <c r="O121" s="273"/>
      <c r="P121" s="273"/>
      <c r="Q121" s="275"/>
      <c r="R121" s="275"/>
    </row>
    <row r="122" spans="1:18" ht="12.75">
      <c r="A122" s="307">
        <v>4</v>
      </c>
      <c r="B122" s="306">
        <f>'пр.хода А'!G56</f>
        <v>23</v>
      </c>
      <c r="C122" s="271" t="str">
        <f>VLOOKUP(B122,'пр.взв.'!B1:H594,2,FALSE)</f>
        <v>ВЕНГЕРЕНКО Павел Олегович</v>
      </c>
      <c r="D122" s="285" t="str">
        <f>VLOOKUP(B122,'пр.взв.'!B14:H181,3,FALSE)</f>
        <v>04.03.1990 кмс</v>
      </c>
      <c r="E122" s="285" t="str">
        <f>VLOOKUP(B122,'пр.взв.'!B1:H181,4,FALSE)</f>
        <v>УМВД по Оренбургской обл.      </v>
      </c>
      <c r="F122" s="260"/>
      <c r="G122" s="268"/>
      <c r="H122" s="227"/>
      <c r="I122" s="259"/>
      <c r="J122" s="281">
        <v>8</v>
      </c>
      <c r="K122" s="306">
        <f>'пр.хода Б'!G56</f>
        <v>24</v>
      </c>
      <c r="L122" s="271" t="str">
        <f>VLOOKUP(K122,'пр.взв.'!B1:H181,2,FALSE)</f>
        <v>БАБГОЕВ Олег Гамельевич               </v>
      </c>
      <c r="M122" s="285" t="str">
        <f>VLOOKUP(K122,'пр.взв.'!B1:H181,3,FALSE)</f>
        <v>29.07.1990 мс                             </v>
      </c>
      <c r="N122" s="285" t="str">
        <f>VLOOKUP(K122,'пр.взв.'!B1:H181,4,FALSE)</f>
        <v>ГУ МВД по г.Москве               </v>
      </c>
      <c r="O122" s="260"/>
      <c r="P122" s="268"/>
      <c r="Q122" s="227"/>
      <c r="R122" s="259"/>
    </row>
    <row r="123" spans="1:18" ht="12.75">
      <c r="A123" s="308"/>
      <c r="B123" s="305"/>
      <c r="C123" s="257"/>
      <c r="D123" s="260"/>
      <c r="E123" s="260"/>
      <c r="F123" s="260"/>
      <c r="G123" s="260"/>
      <c r="H123" s="227"/>
      <c r="I123" s="228"/>
      <c r="J123" s="264"/>
      <c r="K123" s="305"/>
      <c r="L123" s="257"/>
      <c r="M123" s="260"/>
      <c r="N123" s="260"/>
      <c r="O123" s="260"/>
      <c r="P123" s="260"/>
      <c r="Q123" s="227"/>
      <c r="R123" s="228"/>
    </row>
    <row r="124" spans="1:18" ht="12.75">
      <c r="A124" s="308"/>
      <c r="B124" s="305">
        <f>'пр.хода А'!G64</f>
        <v>47</v>
      </c>
      <c r="C124" s="256" t="str">
        <f>VLOOKUP(B124,'пр.взв.'!B1:H596,2,FALSE)</f>
        <v>ИВАНОВ Иван Александрович </v>
      </c>
      <c r="D124" s="259" t="str">
        <f>VLOOKUP(B124,'пр.взв.'!B1:H183,3,FALSE)</f>
        <v>20.02.1989 кмс</v>
      </c>
      <c r="E124" s="259" t="str">
        <f>VLOOKUP(B124,'пр.взв.'!B1:H183,4,FALSE)</f>
        <v>ГУ МВД по Ставропольскому        </v>
      </c>
      <c r="F124" s="261"/>
      <c r="G124" s="261"/>
      <c r="H124" s="235"/>
      <c r="I124" s="235"/>
      <c r="J124" s="264"/>
      <c r="K124" s="305">
        <f>'пр.хода Б'!G64</f>
        <v>32</v>
      </c>
      <c r="L124" s="256" t="str">
        <f>VLOOKUP(K124,'пр.взв.'!B1:H183,2,FALSE)</f>
        <v>БАЛАЕВ Урусхан Бек Идрисович                </v>
      </c>
      <c r="M124" s="259" t="str">
        <f>VLOOKUP(K124,'пр.взв.'!B1:H183,3,FALSE)</f>
        <v>24.09.1995 кмс                            </v>
      </c>
      <c r="N124" s="259" t="str">
        <f>VLOOKUP(K124,'пр.взв.'!B1:H183,4,FALSE)</f>
        <v>МВД по Р. Башкортостан        </v>
      </c>
      <c r="O124" s="261"/>
      <c r="P124" s="261"/>
      <c r="Q124" s="235"/>
      <c r="R124" s="235"/>
    </row>
    <row r="125" spans="1:18" ht="13.5" thickBot="1">
      <c r="A125" s="309"/>
      <c r="B125" s="305"/>
      <c r="C125" s="257"/>
      <c r="D125" s="260"/>
      <c r="E125" s="260"/>
      <c r="F125" s="262"/>
      <c r="G125" s="262"/>
      <c r="H125" s="236"/>
      <c r="I125" s="236"/>
      <c r="J125" s="265"/>
      <c r="K125" s="305"/>
      <c r="L125" s="278"/>
      <c r="M125" s="274"/>
      <c r="N125" s="274"/>
      <c r="O125" s="262"/>
      <c r="P125" s="262"/>
      <c r="Q125" s="236"/>
      <c r="R125" s="236"/>
    </row>
    <row r="127" spans="2:18" ht="16.5" thickBot="1">
      <c r="B127" s="81" t="s">
        <v>37</v>
      </c>
      <c r="C127" s="82" t="s">
        <v>38</v>
      </c>
      <c r="D127" s="83" t="s">
        <v>47</v>
      </c>
      <c r="E127" s="82"/>
      <c r="F127" s="81" t="str">
        <f>F107</f>
        <v>в.к.  74  кг</v>
      </c>
      <c r="G127" s="82"/>
      <c r="H127" s="82"/>
      <c r="I127" s="82"/>
      <c r="J127" s="82"/>
      <c r="K127" s="81" t="s">
        <v>48</v>
      </c>
      <c r="L127" s="82" t="s">
        <v>38</v>
      </c>
      <c r="M127" s="83" t="s">
        <v>47</v>
      </c>
      <c r="N127" s="82"/>
      <c r="O127" s="81" t="str">
        <f>F127</f>
        <v>в.к.  74  кг</v>
      </c>
      <c r="P127" s="82"/>
      <c r="Q127" s="82"/>
      <c r="R127" s="82"/>
    </row>
    <row r="128" spans="1:18" ht="12.75" customHeight="1">
      <c r="A128" s="292" t="s">
        <v>40</v>
      </c>
      <c r="B128" s="294" t="s">
        <v>3</v>
      </c>
      <c r="C128" s="211" t="s">
        <v>4</v>
      </c>
      <c r="D128" s="211" t="s">
        <v>12</v>
      </c>
      <c r="E128" s="211" t="s">
        <v>57</v>
      </c>
      <c r="F128" s="211" t="s">
        <v>13</v>
      </c>
      <c r="G128" s="290" t="s">
        <v>41</v>
      </c>
      <c r="H128" s="286" t="s">
        <v>42</v>
      </c>
      <c r="I128" s="288" t="s">
        <v>15</v>
      </c>
      <c r="J128" s="292" t="s">
        <v>40</v>
      </c>
      <c r="K128" s="294" t="s">
        <v>3</v>
      </c>
      <c r="L128" s="211" t="s">
        <v>4</v>
      </c>
      <c r="M128" s="211" t="s">
        <v>12</v>
      </c>
      <c r="N128" s="211" t="s">
        <v>57</v>
      </c>
      <c r="O128" s="211" t="s">
        <v>13</v>
      </c>
      <c r="P128" s="290" t="s">
        <v>41</v>
      </c>
      <c r="Q128" s="286" t="s">
        <v>42</v>
      </c>
      <c r="R128" s="288" t="s">
        <v>15</v>
      </c>
    </row>
    <row r="129" spans="1:18" ht="13.5" customHeight="1" thickBot="1">
      <c r="A129" s="293"/>
      <c r="B129" s="295" t="s">
        <v>43</v>
      </c>
      <c r="C129" s="212"/>
      <c r="D129" s="212"/>
      <c r="E129" s="212"/>
      <c r="F129" s="212"/>
      <c r="G129" s="291"/>
      <c r="H129" s="287"/>
      <c r="I129" s="289" t="s">
        <v>44</v>
      </c>
      <c r="J129" s="293"/>
      <c r="K129" s="295" t="s">
        <v>43</v>
      </c>
      <c r="L129" s="212"/>
      <c r="M129" s="212"/>
      <c r="N129" s="212"/>
      <c r="O129" s="212"/>
      <c r="P129" s="291"/>
      <c r="Q129" s="287"/>
      <c r="R129" s="289" t="s">
        <v>44</v>
      </c>
    </row>
    <row r="130" spans="1:18" ht="12.75">
      <c r="A130" s="307">
        <v>1</v>
      </c>
      <c r="B130" s="306">
        <f>'пр.хода А'!I12</f>
        <v>9</v>
      </c>
      <c r="C130" s="271" t="str">
        <f>VLOOKUP(B130,'пр.взв.'!B2:H602,2,FALSE)</f>
        <v>ТАБУРЧЕНКО Павел Алексеевич            </v>
      </c>
      <c r="D130" s="285" t="str">
        <f>VLOOKUP(B130,'пр.взв.'!B2:H189,3,FALSE)</f>
        <v>28.04.1989 мс                             </v>
      </c>
      <c r="E130" s="285" t="str">
        <f>VLOOKUP(B130,'пр.взв.'!B2:H189,4,FALSE)</f>
        <v>УМВД по Рязанской обл.         </v>
      </c>
      <c r="F130" s="272"/>
      <c r="G130" s="284"/>
      <c r="H130" s="282"/>
      <c r="I130" s="283"/>
      <c r="J130" s="281">
        <v>5</v>
      </c>
      <c r="K130" s="306">
        <f>'пр.хода Б'!I12</f>
        <v>42</v>
      </c>
      <c r="L130" s="271" t="str">
        <f>VLOOKUP(K130,'пр.взв.'!B2:H189,2,FALSE)</f>
        <v>КАЙТМАЗОВ Батрадз Асхарбекович</v>
      </c>
      <c r="M130" s="285" t="str">
        <f>VLOOKUP(K130,'пр.взв.'!B2:H189,3,FALSE)</f>
        <v>18.04.1985 кмс</v>
      </c>
      <c r="N130" s="285" t="str">
        <f>VLOOKUP(K130,'пр.взв.'!B2:H189,4,FALSE)</f>
        <v>МВД по РСО-Алания             </v>
      </c>
      <c r="O130" s="272"/>
      <c r="P130" s="284"/>
      <c r="Q130" s="282"/>
      <c r="R130" s="283"/>
    </row>
    <row r="131" spans="1:18" ht="12.75">
      <c r="A131" s="308"/>
      <c r="B131" s="305"/>
      <c r="C131" s="257"/>
      <c r="D131" s="260"/>
      <c r="E131" s="260"/>
      <c r="F131" s="260"/>
      <c r="G131" s="260"/>
      <c r="H131" s="227"/>
      <c r="I131" s="228"/>
      <c r="J131" s="264"/>
      <c r="K131" s="305"/>
      <c r="L131" s="257"/>
      <c r="M131" s="260"/>
      <c r="N131" s="260"/>
      <c r="O131" s="260"/>
      <c r="P131" s="260"/>
      <c r="Q131" s="227"/>
      <c r="R131" s="228"/>
    </row>
    <row r="132" spans="1:18" ht="12.75">
      <c r="A132" s="308"/>
      <c r="B132" s="305">
        <f>'пр.хода А'!I27</f>
        <v>5</v>
      </c>
      <c r="C132" s="256" t="str">
        <f>VLOOKUP(B132,'пр.взв.'!B2:H604,2,FALSE)</f>
        <v>ШАРОВ Александр Валерьевич                    </v>
      </c>
      <c r="D132" s="259" t="str">
        <f>VLOOKUP(B132,'пр.взв.'!B2:H191,3,FALSE)</f>
        <v>23.10.1979 змс                            </v>
      </c>
      <c r="E132" s="259" t="str">
        <f>VLOOKUP(B132,'пр.взв.'!B2:H191,4,FALSE)</f>
        <v>МВД по Р. Татарстан           </v>
      </c>
      <c r="F132" s="261"/>
      <c r="G132" s="261"/>
      <c r="H132" s="235"/>
      <c r="I132" s="235"/>
      <c r="J132" s="264"/>
      <c r="K132" s="305">
        <f>'пр.хода Б'!I27</f>
        <v>22</v>
      </c>
      <c r="L132" s="256" t="str">
        <f>VLOOKUP(K132,'пр.взв.'!B2:H191,2,FALSE)</f>
        <v>ШАБУРОВ Александр Владимирович</v>
      </c>
      <c r="M132" s="259" t="str">
        <f>VLOOKUP(K132,'пр.взв.'!B2:H191,3,FALSE)</f>
        <v>20.05.1986 мсмк                            </v>
      </c>
      <c r="N132" s="259" t="str">
        <f>VLOOKUP(K132,'пр.взв.'!B2:H191,4,FALSE)</f>
        <v>МВД по Р. Татарстан           </v>
      </c>
      <c r="O132" s="261"/>
      <c r="P132" s="261"/>
      <c r="Q132" s="235"/>
      <c r="R132" s="235"/>
    </row>
    <row r="133" spans="1:18" ht="13.5" thickBot="1">
      <c r="A133" s="311"/>
      <c r="B133" s="310"/>
      <c r="C133" s="278"/>
      <c r="D133" s="274"/>
      <c r="E133" s="274"/>
      <c r="F133" s="273"/>
      <c r="G133" s="273"/>
      <c r="H133" s="275"/>
      <c r="I133" s="275"/>
      <c r="J133" s="276"/>
      <c r="K133" s="310"/>
      <c r="L133" s="278"/>
      <c r="M133" s="274"/>
      <c r="N133" s="274"/>
      <c r="O133" s="273"/>
      <c r="P133" s="273"/>
      <c r="Q133" s="275"/>
      <c r="R133" s="275"/>
    </row>
    <row r="134" spans="1:18" ht="12.75">
      <c r="A134" s="307">
        <v>2</v>
      </c>
      <c r="B134" s="306">
        <f>'пр.хода А'!I45</f>
        <v>3</v>
      </c>
      <c r="C134" s="271" t="str">
        <f>VLOOKUP(B134,'пр.взв.'!B2:H606,2,FALSE)</f>
        <v>ОГАРЫШЕВ Алексей Сергеевич                    </v>
      </c>
      <c r="D134" s="267" t="str">
        <f>VLOOKUP(B134,'пр.взв.'!B2:H193,3,FALSE)</f>
        <v>06.03.1988 мс                             </v>
      </c>
      <c r="E134" s="267" t="str">
        <f>VLOOKUP(B134,'пр.взв.'!B2:H193,4,FALSE)</f>
        <v>УМВД по Владимирской обл.      </v>
      </c>
      <c r="F134" s="272"/>
      <c r="G134" s="284"/>
      <c r="H134" s="282"/>
      <c r="I134" s="267"/>
      <c r="J134" s="281">
        <v>6</v>
      </c>
      <c r="K134" s="306">
        <f>'пр.хода Б'!I45</f>
        <v>28</v>
      </c>
      <c r="L134" s="271" t="str">
        <f>VLOOKUP(K134,'пр.взв.'!B2:H193,2,FALSE)</f>
        <v>БАТОВ Аскер Давлетович</v>
      </c>
      <c r="M134" s="267" t="str">
        <f>VLOOKUP(K134,'пр.взв.'!B2:H193,3,FALSE)</f>
        <v>15.09.1992 мс</v>
      </c>
      <c r="N134" s="267" t="str">
        <f>VLOOKUP(K134,'пр.взв.'!B2:H193,4,FALSE)</f>
        <v>МВД по Р. Адыгея              </v>
      </c>
      <c r="O134" s="272"/>
      <c r="P134" s="284"/>
      <c r="Q134" s="282"/>
      <c r="R134" s="267"/>
    </row>
    <row r="135" spans="1:18" ht="12.75">
      <c r="A135" s="308"/>
      <c r="B135" s="305"/>
      <c r="C135" s="257"/>
      <c r="D135" s="260"/>
      <c r="E135" s="260"/>
      <c r="F135" s="260"/>
      <c r="G135" s="260"/>
      <c r="H135" s="227"/>
      <c r="I135" s="228"/>
      <c r="J135" s="264"/>
      <c r="K135" s="305"/>
      <c r="L135" s="257"/>
      <c r="M135" s="260"/>
      <c r="N135" s="260"/>
      <c r="O135" s="260"/>
      <c r="P135" s="260"/>
      <c r="Q135" s="227"/>
      <c r="R135" s="228"/>
    </row>
    <row r="136" spans="1:18" ht="12.75">
      <c r="A136" s="308"/>
      <c r="B136" s="305">
        <f>'пр.хода А'!I60</f>
        <v>47</v>
      </c>
      <c r="C136" s="256" t="str">
        <f>VLOOKUP(B136,'пр.взв.'!B2:H608,2,FALSE)</f>
        <v>ИВАНОВ Иван Александрович </v>
      </c>
      <c r="D136" s="259" t="str">
        <f>VLOOKUP(B136,'пр.взв.'!B2:H195,3,FALSE)</f>
        <v>20.02.1989 кмс</v>
      </c>
      <c r="E136" s="259" t="str">
        <f>VLOOKUP(B136,'пр.взв.'!B2:H195,4,FALSE)</f>
        <v>ГУ МВД по Ставропольскому        </v>
      </c>
      <c r="F136" s="261"/>
      <c r="G136" s="261"/>
      <c r="H136" s="235"/>
      <c r="I136" s="235"/>
      <c r="J136" s="264"/>
      <c r="K136" s="305">
        <f>'пр.хода Б'!I60</f>
        <v>24</v>
      </c>
      <c r="L136" s="256" t="str">
        <f>VLOOKUP(K136,'пр.взв.'!B2:H195,2,FALSE)</f>
        <v>БАБГОЕВ Олег Гамельевич               </v>
      </c>
      <c r="M136" s="259" t="str">
        <f>VLOOKUP(K136,'пр.взв.'!B2:H195,3,FALSE)</f>
        <v>29.07.1990 мс                             </v>
      </c>
      <c r="N136" s="259" t="str">
        <f>VLOOKUP(K136,'пр.взв.'!B2:H195,4,FALSE)</f>
        <v>ГУ МВД по г.Москве               </v>
      </c>
      <c r="O136" s="261"/>
      <c r="P136" s="261"/>
      <c r="Q136" s="235"/>
      <c r="R136" s="235"/>
    </row>
    <row r="137" spans="1:18" ht="12.75">
      <c r="A137" s="309"/>
      <c r="B137" s="305"/>
      <c r="C137" s="257"/>
      <c r="D137" s="260"/>
      <c r="E137" s="260"/>
      <c r="F137" s="262"/>
      <c r="G137" s="262"/>
      <c r="H137" s="236"/>
      <c r="I137" s="236"/>
      <c r="J137" s="265"/>
      <c r="K137" s="305"/>
      <c r="L137" s="257"/>
      <c r="M137" s="260"/>
      <c r="N137" s="260"/>
      <c r="O137" s="262"/>
      <c r="P137" s="262"/>
      <c r="Q137" s="236"/>
      <c r="R137" s="236"/>
    </row>
    <row r="139" spans="2:18" ht="16.5" thickBot="1">
      <c r="B139" s="81" t="s">
        <v>37</v>
      </c>
      <c r="C139" s="132" t="s">
        <v>49</v>
      </c>
      <c r="D139" s="132"/>
      <c r="E139" s="132"/>
      <c r="F139" s="137" t="str">
        <f>F127</f>
        <v>в.к.  74  кг</v>
      </c>
      <c r="G139" s="132"/>
      <c r="H139" s="132"/>
      <c r="I139" s="132"/>
      <c r="J139" s="133"/>
      <c r="K139" s="81" t="s">
        <v>1</v>
      </c>
      <c r="L139" s="132" t="s">
        <v>49</v>
      </c>
      <c r="M139" s="132"/>
      <c r="N139" s="132"/>
      <c r="O139" s="81" t="str">
        <f>F139</f>
        <v>в.к.  74  кг</v>
      </c>
      <c r="P139" s="132"/>
      <c r="Q139" s="132"/>
      <c r="R139" s="132"/>
    </row>
    <row r="140" spans="1:18" ht="12.75" customHeight="1">
      <c r="A140" s="292" t="s">
        <v>40</v>
      </c>
      <c r="B140" s="294" t="s">
        <v>3</v>
      </c>
      <c r="C140" s="211" t="s">
        <v>4</v>
      </c>
      <c r="D140" s="211" t="s">
        <v>12</v>
      </c>
      <c r="E140" s="211" t="s">
        <v>57</v>
      </c>
      <c r="F140" s="211" t="s">
        <v>13</v>
      </c>
      <c r="G140" s="290" t="s">
        <v>41</v>
      </c>
      <c r="H140" s="286" t="s">
        <v>42</v>
      </c>
      <c r="I140" s="288" t="s">
        <v>15</v>
      </c>
      <c r="J140" s="292" t="s">
        <v>40</v>
      </c>
      <c r="K140" s="294" t="s">
        <v>3</v>
      </c>
      <c r="L140" s="211" t="s">
        <v>4</v>
      </c>
      <c r="M140" s="211" t="s">
        <v>12</v>
      </c>
      <c r="N140" s="211" t="s">
        <v>57</v>
      </c>
      <c r="O140" s="211" t="s">
        <v>13</v>
      </c>
      <c r="P140" s="290" t="s">
        <v>41</v>
      </c>
      <c r="Q140" s="286" t="s">
        <v>42</v>
      </c>
      <c r="R140" s="288" t="s">
        <v>15</v>
      </c>
    </row>
    <row r="141" spans="1:18" ht="13.5" customHeight="1" thickBot="1">
      <c r="A141" s="293"/>
      <c r="B141" s="295" t="s">
        <v>43</v>
      </c>
      <c r="C141" s="212"/>
      <c r="D141" s="212"/>
      <c r="E141" s="212"/>
      <c r="F141" s="212"/>
      <c r="G141" s="291"/>
      <c r="H141" s="287"/>
      <c r="I141" s="289" t="s">
        <v>44</v>
      </c>
      <c r="J141" s="293"/>
      <c r="K141" s="295" t="s">
        <v>43</v>
      </c>
      <c r="L141" s="212"/>
      <c r="M141" s="212"/>
      <c r="N141" s="212"/>
      <c r="O141" s="212"/>
      <c r="P141" s="291"/>
      <c r="Q141" s="287"/>
      <c r="R141" s="289" t="s">
        <v>44</v>
      </c>
    </row>
    <row r="142" spans="1:18" ht="12.75">
      <c r="A142" s="304">
        <v>1</v>
      </c>
      <c r="B142" s="301">
        <f>'пр.хода А'!K19</f>
        <v>9</v>
      </c>
      <c r="C142" s="303" t="str">
        <f>VLOOKUP(B142,'пр.взв.'!B1:H614,2,FALSE)</f>
        <v>ТАБУРЧЕНКО Павел Алексеевич            </v>
      </c>
      <c r="D142" s="285" t="str">
        <f>VLOOKUP(B142,'пр.взв.'!B1:H201,3,FALSE)</f>
        <v>28.04.1989 мс                             </v>
      </c>
      <c r="E142" s="285" t="str">
        <f>VLOOKUP(B142,'пр.взв.'!B1:H201,4,FALSE)</f>
        <v>УМВД по Рязанской обл.         </v>
      </c>
      <c r="F142" s="262"/>
      <c r="G142" s="269"/>
      <c r="H142" s="240"/>
      <c r="I142" s="236"/>
      <c r="J142" s="299">
        <v>2</v>
      </c>
      <c r="K142" s="301">
        <f>'пр.хода Б'!K19</f>
        <v>22</v>
      </c>
      <c r="L142" s="303" t="str">
        <f>VLOOKUP(K142,'пр.взв.'!B1:H201,2,FALSE)</f>
        <v>ШАБУРОВ Александр Владимирович</v>
      </c>
      <c r="M142" s="285" t="str">
        <f>VLOOKUP(K142,'пр.взв.'!B1:H201,3,FALSE)</f>
        <v>20.05.1986 мсмк                            </v>
      </c>
      <c r="N142" s="285" t="str">
        <f>VLOOKUP(K142,'пр.взв.'!B1:H201,4,FALSE)</f>
        <v>МВД по Р. Татарстан           </v>
      </c>
      <c r="O142" s="262"/>
      <c r="P142" s="269"/>
      <c r="Q142" s="240"/>
      <c r="R142" s="236"/>
    </row>
    <row r="143" spans="1:18" ht="12.75">
      <c r="A143" s="299"/>
      <c r="B143" s="302"/>
      <c r="C143" s="257"/>
      <c r="D143" s="260"/>
      <c r="E143" s="260"/>
      <c r="F143" s="260"/>
      <c r="G143" s="260"/>
      <c r="H143" s="227"/>
      <c r="I143" s="228"/>
      <c r="J143" s="299"/>
      <c r="K143" s="302"/>
      <c r="L143" s="257"/>
      <c r="M143" s="260"/>
      <c r="N143" s="260"/>
      <c r="O143" s="260"/>
      <c r="P143" s="260"/>
      <c r="Q143" s="227"/>
      <c r="R143" s="228"/>
    </row>
    <row r="144" spans="1:18" ht="12.75">
      <c r="A144" s="299"/>
      <c r="B144" s="297">
        <f>'пр.хода А'!K52</f>
        <v>3</v>
      </c>
      <c r="C144" s="256" t="str">
        <f>VLOOKUP(B144,'пр.взв.'!B1:H616,2,FALSE)</f>
        <v>ОГАРЫШЕВ Алексей Сергеевич                    </v>
      </c>
      <c r="D144" s="259" t="str">
        <f>VLOOKUP(B144,'пр.взв.'!B1:H203,3,FALSE)</f>
        <v>06.03.1988 мс                             </v>
      </c>
      <c r="E144" s="259" t="str">
        <f>VLOOKUP(B144,'пр.взв.'!B1:H203,4,FALSE)</f>
        <v>УМВД по Владимирской обл.      </v>
      </c>
      <c r="F144" s="261"/>
      <c r="G144" s="261"/>
      <c r="H144" s="235"/>
      <c r="I144" s="235"/>
      <c r="J144" s="299"/>
      <c r="K144" s="297">
        <f>'пр.хода Б'!K52</f>
        <v>28</v>
      </c>
      <c r="L144" s="256" t="str">
        <f>VLOOKUP(K144,'пр.взв.'!B1:H203,2,FALSE)</f>
        <v>БАТОВ Аскер Давлетович</v>
      </c>
      <c r="M144" s="259" t="str">
        <f>VLOOKUP(K144,'пр.взв.'!B1:H203,3,FALSE)</f>
        <v>15.09.1992 мс</v>
      </c>
      <c r="N144" s="259" t="str">
        <f>VLOOKUP(K144,'пр.взв.'!B1:H203,4,FALSE)</f>
        <v>МВД по Р. Адыгея              </v>
      </c>
      <c r="O144" s="261"/>
      <c r="P144" s="261"/>
      <c r="Q144" s="235"/>
      <c r="R144" s="235"/>
    </row>
    <row r="145" spans="1:18" ht="12.75">
      <c r="A145" s="300"/>
      <c r="B145" s="298"/>
      <c r="C145" s="257"/>
      <c r="D145" s="260"/>
      <c r="E145" s="260"/>
      <c r="F145" s="262"/>
      <c r="G145" s="262"/>
      <c r="H145" s="236"/>
      <c r="I145" s="236"/>
      <c r="J145" s="300"/>
      <c r="K145" s="298"/>
      <c r="L145" s="257"/>
      <c r="M145" s="260"/>
      <c r="N145" s="260"/>
      <c r="O145" s="262"/>
      <c r="P145" s="262"/>
      <c r="Q145" s="236"/>
      <c r="R145" s="236"/>
    </row>
    <row r="147" spans="1:18" ht="15">
      <c r="A147" s="296" t="s">
        <v>50</v>
      </c>
      <c r="B147" s="296"/>
      <c r="C147" s="296"/>
      <c r="D147" s="296"/>
      <c r="E147" s="296"/>
      <c r="F147" s="296"/>
      <c r="G147" s="296"/>
      <c r="H147" s="296"/>
      <c r="I147" s="296"/>
      <c r="J147" s="296" t="s">
        <v>51</v>
      </c>
      <c r="K147" s="296"/>
      <c r="L147" s="296"/>
      <c r="M147" s="296"/>
      <c r="N147" s="296"/>
      <c r="O147" s="296"/>
      <c r="P147" s="296"/>
      <c r="Q147" s="296"/>
      <c r="R147" s="296"/>
    </row>
    <row r="148" spans="2:18" ht="16.5" thickBot="1">
      <c r="B148" s="81" t="s">
        <v>37</v>
      </c>
      <c r="C148" s="134"/>
      <c r="D148" s="134"/>
      <c r="E148" s="134"/>
      <c r="F148" s="135" t="str">
        <f>F139</f>
        <v>в.к.  74  кг</v>
      </c>
      <c r="G148" s="134"/>
      <c r="H148" s="134"/>
      <c r="I148" s="134"/>
      <c r="J148" s="89"/>
      <c r="K148" s="136" t="s">
        <v>1</v>
      </c>
      <c r="L148" s="134"/>
      <c r="M148" s="134"/>
      <c r="N148" s="134"/>
      <c r="O148" s="135" t="str">
        <f>F148</f>
        <v>в.к.  74  кг</v>
      </c>
      <c r="P148" s="133"/>
      <c r="Q148" s="133"/>
      <c r="R148" s="133"/>
    </row>
    <row r="149" spans="1:18" ht="12.75" customHeight="1">
      <c r="A149" s="292" t="s">
        <v>40</v>
      </c>
      <c r="B149" s="294" t="s">
        <v>3</v>
      </c>
      <c r="C149" s="211" t="s">
        <v>4</v>
      </c>
      <c r="D149" s="211" t="s">
        <v>12</v>
      </c>
      <c r="E149" s="211" t="s">
        <v>57</v>
      </c>
      <c r="F149" s="211" t="s">
        <v>13</v>
      </c>
      <c r="G149" s="290" t="s">
        <v>41</v>
      </c>
      <c r="H149" s="286" t="s">
        <v>42</v>
      </c>
      <c r="I149" s="288" t="s">
        <v>15</v>
      </c>
      <c r="J149" s="292" t="s">
        <v>40</v>
      </c>
      <c r="K149" s="294" t="s">
        <v>3</v>
      </c>
      <c r="L149" s="211" t="s">
        <v>4</v>
      </c>
      <c r="M149" s="211" t="s">
        <v>12</v>
      </c>
      <c r="N149" s="211" t="s">
        <v>57</v>
      </c>
      <c r="O149" s="211" t="s">
        <v>13</v>
      </c>
      <c r="P149" s="290" t="s">
        <v>41</v>
      </c>
      <c r="Q149" s="286" t="s">
        <v>42</v>
      </c>
      <c r="R149" s="288" t="s">
        <v>15</v>
      </c>
    </row>
    <row r="150" spans="1:18" ht="13.5" customHeight="1" thickBot="1">
      <c r="A150" s="293"/>
      <c r="B150" s="295" t="s">
        <v>43</v>
      </c>
      <c r="C150" s="212"/>
      <c r="D150" s="212"/>
      <c r="E150" s="212"/>
      <c r="F150" s="212"/>
      <c r="G150" s="291"/>
      <c r="H150" s="287"/>
      <c r="I150" s="289" t="s">
        <v>44</v>
      </c>
      <c r="J150" s="293"/>
      <c r="K150" s="295" t="s">
        <v>43</v>
      </c>
      <c r="L150" s="212"/>
      <c r="M150" s="212"/>
      <c r="N150" s="212"/>
      <c r="O150" s="212"/>
      <c r="P150" s="291"/>
      <c r="Q150" s="287"/>
      <c r="R150" s="289" t="s">
        <v>44</v>
      </c>
    </row>
    <row r="151" spans="1:18" ht="12.75">
      <c r="A151" s="281">
        <v>1</v>
      </c>
      <c r="B151" s="270">
        <f>'пр.хода А'!M7</f>
        <v>41</v>
      </c>
      <c r="C151" s="271" t="str">
        <f>VLOOKUP(B151,'пр.взв.'!B2:H623,2,FALSE)</f>
        <v>КОРЕНЕВ Алексей Сергеевич                     </v>
      </c>
      <c r="D151" s="285" t="str">
        <f>VLOOKUP(B151,'пр.взв.'!B2:H210,3,FALSE)</f>
        <v>12.02.1986 мс                            </v>
      </c>
      <c r="E151" s="285" t="str">
        <f>VLOOKUP(B151,'пр.взв.'!B2:H210,4,FALSE)</f>
        <v>ГУ МВД по Свердловской обл.</v>
      </c>
      <c r="F151" s="272"/>
      <c r="G151" s="284"/>
      <c r="H151" s="282"/>
      <c r="I151" s="283"/>
      <c r="J151" s="281">
        <v>3</v>
      </c>
      <c r="K151" s="270">
        <f>'пр.хода Б'!M6</f>
        <v>54</v>
      </c>
      <c r="L151" s="271" t="str">
        <f>VLOOKUP(K151,'пр.взв.'!B2:H210,2,FALSE)</f>
        <v>МАЙНАКОВ Виктор Николаевич</v>
      </c>
      <c r="M151" s="285" t="str">
        <f>VLOOKUP(K151,'пр.взв.'!B2:H210,3,FALSE)</f>
        <v>24.10.1987 кмс</v>
      </c>
      <c r="N151" s="285" t="str">
        <f>VLOOKUP(K151,'пр.взв.'!B2:H210,4,FALSE)</f>
        <v>МВД по Р. Алтай               </v>
      </c>
      <c r="O151" s="272"/>
      <c r="P151" s="284"/>
      <c r="Q151" s="282"/>
      <c r="R151" s="283"/>
    </row>
    <row r="152" spans="1:18" ht="12.75">
      <c r="A152" s="264"/>
      <c r="B152" s="266"/>
      <c r="C152" s="257"/>
      <c r="D152" s="260"/>
      <c r="E152" s="260"/>
      <c r="F152" s="260"/>
      <c r="G152" s="260"/>
      <c r="H152" s="227"/>
      <c r="I152" s="228"/>
      <c r="J152" s="264"/>
      <c r="K152" s="266"/>
      <c r="L152" s="257"/>
      <c r="M152" s="260"/>
      <c r="N152" s="260"/>
      <c r="O152" s="260"/>
      <c r="P152" s="260"/>
      <c r="Q152" s="227"/>
      <c r="R152" s="228"/>
    </row>
    <row r="153" spans="1:18" ht="12.75">
      <c r="A153" s="264"/>
      <c r="B153" s="254">
        <f>'пр.хода А'!M10</f>
        <v>25</v>
      </c>
      <c r="C153" s="256" t="str">
        <f>VLOOKUP(B153,'пр.взв.'!B2:H625,2,FALSE)</f>
        <v>БАБАКОВ Владимир Викторович</v>
      </c>
      <c r="D153" s="259" t="str">
        <f>VLOOKUP(B153,'пр.взв.'!B2:H212,3,FALSE)</f>
        <v>16.09.1987 мс</v>
      </c>
      <c r="E153" s="259" t="str">
        <f>VLOOKUP(B153,'пр.взв.'!B2:H212,4,FALSE)</f>
        <v>ГУ МВД по Ростовской обл</v>
      </c>
      <c r="F153" s="261"/>
      <c r="G153" s="261"/>
      <c r="H153" s="235"/>
      <c r="I153" s="235"/>
      <c r="J153" s="264"/>
      <c r="K153" s="254">
        <f>'пр.хода Б'!M9</f>
        <v>6</v>
      </c>
      <c r="L153" s="256" t="str">
        <f>VLOOKUP(K153,'пр.взв.'!B2:H212,2,FALSE)</f>
        <v>ФОМИН Сергей Владимирович</v>
      </c>
      <c r="M153" s="259" t="str">
        <f>VLOOKUP(K153,'пр.взв.'!B2:H212,3,FALSE)</f>
        <v>17.01.1985 мс                             </v>
      </c>
      <c r="N153" s="259" t="str">
        <f>VLOOKUP(K153,'пр.взв.'!B2:H212,4,FALSE)</f>
        <v>УМВД по Псковской обл.</v>
      </c>
      <c r="O153" s="261"/>
      <c r="P153" s="261"/>
      <c r="Q153" s="235"/>
      <c r="R153" s="235"/>
    </row>
    <row r="154" spans="1:18" ht="13.5" thickBot="1">
      <c r="A154" s="265"/>
      <c r="B154" s="277"/>
      <c r="C154" s="278"/>
      <c r="D154" s="274"/>
      <c r="E154" s="274"/>
      <c r="F154" s="273"/>
      <c r="G154" s="273"/>
      <c r="H154" s="275"/>
      <c r="I154" s="275"/>
      <c r="J154" s="265"/>
      <c r="K154" s="277"/>
      <c r="L154" s="278"/>
      <c r="M154" s="274"/>
      <c r="N154" s="274"/>
      <c r="O154" s="273"/>
      <c r="P154" s="273"/>
      <c r="Q154" s="275"/>
      <c r="R154" s="275"/>
    </row>
    <row r="155" spans="1:18" ht="12.75">
      <c r="A155" s="281">
        <v>2</v>
      </c>
      <c r="B155" s="270">
        <f>'пр.хода А'!M14</f>
        <v>35</v>
      </c>
      <c r="C155" s="271" t="str">
        <f>VLOOKUP(B155,'пр.взв.'!B2:H627,2,FALSE)</f>
        <v>ХИДИРОВ Арсен Амруллахович           </v>
      </c>
      <c r="D155" s="267" t="str">
        <f>VLOOKUP(B155,'пр.взв.'!B2:H214,3,FALSE)</f>
        <v>08.07.1990 1                              </v>
      </c>
      <c r="E155" s="267" t="str">
        <f>VLOOKUP(B155,'пр.взв.'!B2:H214,4,FALSE)</f>
        <v>УМВД по Орловской обл</v>
      </c>
      <c r="F155" s="272"/>
      <c r="G155" s="269"/>
      <c r="H155" s="240"/>
      <c r="I155" s="236"/>
      <c r="J155" s="281">
        <v>4</v>
      </c>
      <c r="K155" s="270">
        <f>'пр.хода Б'!M13</f>
        <v>0</v>
      </c>
      <c r="L155" s="271" t="e">
        <f>VLOOKUP(K155,'пр.взв.'!B2:H214,2,FALSE)</f>
        <v>#N/A</v>
      </c>
      <c r="M155" s="267" t="e">
        <f>VLOOKUP(K155,'пр.взв.'!B2:H214,3,FALSE)</f>
        <v>#N/A</v>
      </c>
      <c r="N155" s="267" t="e">
        <f>VLOOKUP(K155,'пр.взв.'!B2:H214,4,FALSE)</f>
        <v>#N/A</v>
      </c>
      <c r="O155" s="262"/>
      <c r="P155" s="269"/>
      <c r="Q155" s="240"/>
      <c r="R155" s="236"/>
    </row>
    <row r="156" spans="1:18" ht="12.75">
      <c r="A156" s="264"/>
      <c r="B156" s="266"/>
      <c r="C156" s="257"/>
      <c r="D156" s="260"/>
      <c r="E156" s="260"/>
      <c r="F156" s="260"/>
      <c r="G156" s="260"/>
      <c r="H156" s="227"/>
      <c r="I156" s="228"/>
      <c r="J156" s="264"/>
      <c r="K156" s="266"/>
      <c r="L156" s="257"/>
      <c r="M156" s="260"/>
      <c r="N156" s="260"/>
      <c r="O156" s="260"/>
      <c r="P156" s="260"/>
      <c r="Q156" s="227"/>
      <c r="R156" s="228"/>
    </row>
    <row r="157" spans="1:18" ht="12.75">
      <c r="A157" s="264"/>
      <c r="B157" s="254">
        <f>'пр.хода А'!M17</f>
        <v>19</v>
      </c>
      <c r="C157" s="256" t="str">
        <f>VLOOKUP(B157,'пр.взв.'!B2:H629,2,FALSE)</f>
        <v>ШМИДТ Алексей Константинович</v>
      </c>
      <c r="D157" s="259" t="str">
        <f>VLOOKUP(B157,'пр.взв.'!B2:H216,3,FALSE)</f>
        <v>02.04.1986 мс</v>
      </c>
      <c r="E157" s="259" t="str">
        <f>VLOOKUP(B157,'пр.взв.'!B2:H216,4,FALSE)</f>
        <v>ГУ МВД по Иркутской обл.         </v>
      </c>
      <c r="F157" s="261"/>
      <c r="G157" s="261"/>
      <c r="H157" s="235"/>
      <c r="I157" s="235"/>
      <c r="J157" s="264"/>
      <c r="K157" s="254">
        <f>'пр.хода Б'!M16</f>
        <v>0</v>
      </c>
      <c r="L157" s="256" t="e">
        <f>VLOOKUP(K157,'пр.взв.'!B2:H216,2,FALSE)</f>
        <v>#N/A</v>
      </c>
      <c r="M157" s="259" t="e">
        <f>VLOOKUP(K157,'пр.взв.'!B2:H216,3,FALSE)</f>
        <v>#N/A</v>
      </c>
      <c r="N157" s="259" t="e">
        <f>VLOOKUP(K157,'пр.взв.'!B2:H216,4,FALSE)</f>
        <v>#N/A</v>
      </c>
      <c r="O157" s="261"/>
      <c r="P157" s="261"/>
      <c r="Q157" s="235"/>
      <c r="R157" s="235"/>
    </row>
    <row r="158" spans="1:18" ht="12.75">
      <c r="A158" s="265"/>
      <c r="B158" s="255"/>
      <c r="C158" s="257"/>
      <c r="D158" s="260"/>
      <c r="E158" s="260"/>
      <c r="F158" s="262"/>
      <c r="G158" s="262"/>
      <c r="H158" s="236"/>
      <c r="I158" s="236"/>
      <c r="J158" s="265"/>
      <c r="K158" s="255"/>
      <c r="L158" s="257"/>
      <c r="M158" s="260"/>
      <c r="N158" s="260"/>
      <c r="O158" s="262"/>
      <c r="P158" s="262"/>
      <c r="Q158" s="236"/>
      <c r="R158" s="236"/>
    </row>
    <row r="159" spans="1:18" ht="15">
      <c r="A159" s="258" t="s">
        <v>50</v>
      </c>
      <c r="B159" s="258"/>
      <c r="C159" s="258"/>
      <c r="D159" s="258"/>
      <c r="E159" s="258"/>
      <c r="F159" s="258"/>
      <c r="G159" s="258"/>
      <c r="H159" s="258"/>
      <c r="I159" s="258"/>
      <c r="J159" s="258" t="s">
        <v>51</v>
      </c>
      <c r="K159" s="258"/>
      <c r="L159" s="258"/>
      <c r="M159" s="258"/>
      <c r="N159" s="258"/>
      <c r="O159" s="258"/>
      <c r="P159" s="258"/>
      <c r="Q159" s="258"/>
      <c r="R159" s="258"/>
    </row>
    <row r="160" spans="2:18" ht="15.75">
      <c r="B160" s="81" t="s">
        <v>37</v>
      </c>
      <c r="C160" s="134"/>
      <c r="D160" s="134"/>
      <c r="E160" s="134"/>
      <c r="F160" s="135" t="s">
        <v>226</v>
      </c>
      <c r="G160" s="134"/>
      <c r="H160" s="134"/>
      <c r="I160" s="134"/>
      <c r="J160" s="89"/>
      <c r="K160" s="136" t="s">
        <v>1</v>
      </c>
      <c r="L160" s="134"/>
      <c r="M160" s="134"/>
      <c r="N160" s="134"/>
      <c r="O160" s="135" t="str">
        <f>F160</f>
        <v>в.к.  74 кг</v>
      </c>
      <c r="P160" s="133"/>
      <c r="Q160" s="133"/>
      <c r="R160" s="133"/>
    </row>
    <row r="161" spans="1:18" ht="12.75">
      <c r="A161" s="263">
        <v>5</v>
      </c>
      <c r="B161" s="266">
        <f>'пр.хода А'!N8</f>
        <v>25</v>
      </c>
      <c r="C161" s="256" t="str">
        <f>VLOOKUP(B161,'пр.взв.'!B3:H632,2,FALSE)</f>
        <v>БАБАКОВ Владимир Викторович</v>
      </c>
      <c r="D161" s="259" t="str">
        <f>VLOOKUP(B161,'пр.взв.'!B3:H219,3,FALSE)</f>
        <v>16.09.1987 мс</v>
      </c>
      <c r="E161" s="259" t="str">
        <f>VLOOKUP(B161,'пр.взв.'!B3:H219,4,FALSE)</f>
        <v>ГУ МВД по Ростовской обл</v>
      </c>
      <c r="F161" s="260"/>
      <c r="G161" s="268"/>
      <c r="H161" s="227"/>
      <c r="I161" s="228"/>
      <c r="J161" s="263">
        <v>7</v>
      </c>
      <c r="K161" s="266">
        <f>'пр.хода Б'!N7</f>
        <v>6</v>
      </c>
      <c r="L161" s="256" t="str">
        <f>VLOOKUP(K161,'пр.взв.'!B3:H219,2,FALSE)</f>
        <v>ФОМИН Сергей Владимирович</v>
      </c>
      <c r="M161" s="259" t="str">
        <f>VLOOKUP(K161,'пр.взв.'!B3:H219,3,FALSE)</f>
        <v>17.01.1985 мс                             </v>
      </c>
      <c r="N161" s="259" t="str">
        <f>VLOOKUP(K161,'пр.взв.'!B3:H219,4,FALSE)</f>
        <v>УМВД по Псковской обл.</v>
      </c>
      <c r="O161" s="260"/>
      <c r="P161" s="268"/>
      <c r="Q161" s="227"/>
      <c r="R161" s="228"/>
    </row>
    <row r="162" spans="1:18" ht="12.75">
      <c r="A162" s="264"/>
      <c r="B162" s="266"/>
      <c r="C162" s="257"/>
      <c r="D162" s="260"/>
      <c r="E162" s="260"/>
      <c r="F162" s="260"/>
      <c r="G162" s="260"/>
      <c r="H162" s="227"/>
      <c r="I162" s="228"/>
      <c r="J162" s="264"/>
      <c r="K162" s="266"/>
      <c r="L162" s="257"/>
      <c r="M162" s="260"/>
      <c r="N162" s="260"/>
      <c r="O162" s="260"/>
      <c r="P162" s="260"/>
      <c r="Q162" s="227"/>
      <c r="R162" s="228"/>
    </row>
    <row r="163" spans="1:18" ht="12.75">
      <c r="A163" s="264"/>
      <c r="B163" s="254">
        <f>'пр.хода А'!N11</f>
        <v>17</v>
      </c>
      <c r="C163" s="256" t="str">
        <f>VLOOKUP(B163,'пр.взв.'!B3:H634,2,FALSE)</f>
        <v>ШЕВОЦУКОВ Рустам Схатбиевич</v>
      </c>
      <c r="D163" s="259" t="str">
        <f>VLOOKUP(B163,'пр.взв.'!B3:H221,3,FALSE)</f>
        <v>06.08.1988 кмс                             </v>
      </c>
      <c r="E163" s="259" t="str">
        <f>VLOOKUP(B163,'пр.взв.'!B3:H221,4,FALSE)</f>
        <v>ГУ МВД по Краснодарскому кр      </v>
      </c>
      <c r="F163" s="261"/>
      <c r="G163" s="261"/>
      <c r="H163" s="235"/>
      <c r="I163" s="235"/>
      <c r="J163" s="264"/>
      <c r="K163" s="254">
        <f>'пр.хода Б'!N10</f>
        <v>14</v>
      </c>
      <c r="L163" s="256" t="str">
        <f>VLOOKUP(K163,'пр.взв.'!B3:H221,2,FALSE)</f>
        <v>ВЕЛИЕВ Игит Юбилеевич</v>
      </c>
      <c r="M163" s="259" t="str">
        <f>VLOOKUP(K163,'пр.взв.'!B3:H221,3,FALSE)</f>
        <v>23.06.1991 1</v>
      </c>
      <c r="N163" s="259" t="str">
        <f>VLOOKUP(K163,'пр.взв.'!B3:H221,4,FALSE)</f>
        <v>УТ МВД по ПФО                 </v>
      </c>
      <c r="O163" s="261"/>
      <c r="P163" s="261"/>
      <c r="Q163" s="235"/>
      <c r="R163" s="235"/>
    </row>
    <row r="164" spans="1:18" ht="13.5" thickBot="1">
      <c r="A164" s="276"/>
      <c r="B164" s="277"/>
      <c r="C164" s="278"/>
      <c r="D164" s="274"/>
      <c r="E164" s="274"/>
      <c r="F164" s="273"/>
      <c r="G164" s="273"/>
      <c r="H164" s="275"/>
      <c r="I164" s="275"/>
      <c r="J164" s="276"/>
      <c r="K164" s="277"/>
      <c r="L164" s="278"/>
      <c r="M164" s="274"/>
      <c r="N164" s="274"/>
      <c r="O164" s="273"/>
      <c r="P164" s="273"/>
      <c r="Q164" s="275"/>
      <c r="R164" s="275"/>
    </row>
    <row r="165" spans="1:18" ht="12.75">
      <c r="A165" s="264">
        <v>6</v>
      </c>
      <c r="B165" s="270">
        <f>'пр.хода А'!N15</f>
        <v>19</v>
      </c>
      <c r="C165" s="271" t="str">
        <f>VLOOKUP(B165,'пр.взв.'!B3:H636,2,FALSE)</f>
        <v>ШМИДТ Алексей Константинович</v>
      </c>
      <c r="D165" s="267" t="str">
        <f>VLOOKUP(B165,'пр.взв.'!B3:H223,3,FALSE)</f>
        <v>02.04.1986 мс</v>
      </c>
      <c r="E165" s="267" t="str">
        <f>VLOOKUP(B165,'пр.взв.'!B3:H223,4,FALSE)</f>
        <v>ГУ МВД по Иркутской обл.         </v>
      </c>
      <c r="F165" s="272"/>
      <c r="G165" s="269"/>
      <c r="H165" s="240"/>
      <c r="I165" s="236"/>
      <c r="J165" s="264">
        <v>8</v>
      </c>
      <c r="K165" s="270">
        <f>'пр.хода Б'!N14</f>
        <v>44</v>
      </c>
      <c r="L165" s="271" t="str">
        <f>VLOOKUP(K165,'пр.взв.'!B3:H223,2,FALSE)</f>
        <v>ТОЧИЕВ Адам Берсенович</v>
      </c>
      <c r="M165" s="267" t="str">
        <f>VLOOKUP(K165,'пр.взв.'!B3:H223,3,FALSE)</f>
        <v>28.07.1994 кмс</v>
      </c>
      <c r="N165" s="267" t="str">
        <f>VLOOKUP(K165,'пр.взв.'!B3:H223,4,FALSE)</f>
        <v>МВД по Р. Ингушетия           </v>
      </c>
      <c r="O165" s="262"/>
      <c r="P165" s="269"/>
      <c r="Q165" s="240"/>
      <c r="R165" s="236"/>
    </row>
    <row r="166" spans="1:18" ht="12.75">
      <c r="A166" s="264"/>
      <c r="B166" s="266"/>
      <c r="C166" s="257"/>
      <c r="D166" s="260"/>
      <c r="E166" s="260"/>
      <c r="F166" s="260"/>
      <c r="G166" s="260"/>
      <c r="H166" s="227"/>
      <c r="I166" s="228"/>
      <c r="J166" s="264"/>
      <c r="K166" s="266"/>
      <c r="L166" s="257"/>
      <c r="M166" s="260"/>
      <c r="N166" s="260"/>
      <c r="O166" s="260"/>
      <c r="P166" s="260"/>
      <c r="Q166" s="227"/>
      <c r="R166" s="228"/>
    </row>
    <row r="167" spans="1:18" ht="12.75">
      <c r="A167" s="264"/>
      <c r="B167" s="254">
        <f>'пр.хода А'!N18</f>
        <v>11</v>
      </c>
      <c r="C167" s="256" t="str">
        <f>VLOOKUP(B167,'пр.взв.'!B3:H638,2,FALSE)</f>
        <v>КАСУМОВ Марат Касумович                       </v>
      </c>
      <c r="D167" s="259" t="str">
        <f>VLOOKUP(B167,'пр.взв.'!B3:H225,3,FALSE)</f>
        <v>04.02.1981 кмс                            </v>
      </c>
      <c r="E167" s="259" t="str">
        <f>VLOOKUP(B167,'пр.взв.'!B3:H225,4,FALSE)</f>
        <v>УМВД по Липецкой  обл.         </v>
      </c>
      <c r="F167" s="261"/>
      <c r="G167" s="261"/>
      <c r="H167" s="235"/>
      <c r="I167" s="235"/>
      <c r="J167" s="264"/>
      <c r="K167" s="254">
        <f>'пр.хода Б'!N17</f>
        <v>52</v>
      </c>
      <c r="L167" s="256" t="str">
        <f>VLOOKUP(K167,'пр.взв.'!B3:H225,2,FALSE)</f>
        <v>ВОЙТЮК Александр Сергеевич                    </v>
      </c>
      <c r="M167" s="259" t="str">
        <f>VLOOKUP(K167,'пр.взв.'!B3:H225,3,FALSE)</f>
        <v>05.11.1984 мс                             </v>
      </c>
      <c r="N167" s="259" t="str">
        <f>VLOOKUP(K167,'пр.взв.'!B3:H225,4,FALSE)</f>
        <v>ГУ МВД по Пермскому кр.          </v>
      </c>
      <c r="O167" s="261"/>
      <c r="P167" s="261"/>
      <c r="Q167" s="235"/>
      <c r="R167" s="235"/>
    </row>
    <row r="168" spans="1:18" ht="12.75">
      <c r="A168" s="265"/>
      <c r="B168" s="255"/>
      <c r="C168" s="257"/>
      <c r="D168" s="260"/>
      <c r="E168" s="260"/>
      <c r="F168" s="262"/>
      <c r="G168" s="262"/>
      <c r="H168" s="236"/>
      <c r="I168" s="236"/>
      <c r="J168" s="265"/>
      <c r="K168" s="255"/>
      <c r="L168" s="257"/>
      <c r="M168" s="260"/>
      <c r="N168" s="260"/>
      <c r="O168" s="262"/>
      <c r="P168" s="262"/>
      <c r="Q168" s="236"/>
      <c r="R168" s="236"/>
    </row>
    <row r="169" spans="1:18" ht="15">
      <c r="A169" s="258" t="s">
        <v>50</v>
      </c>
      <c r="B169" s="258"/>
      <c r="C169" s="258"/>
      <c r="D169" s="258"/>
      <c r="E169" s="258"/>
      <c r="F169" s="258"/>
      <c r="G169" s="258"/>
      <c r="H169" s="258"/>
      <c r="I169" s="258"/>
      <c r="J169" s="258" t="s">
        <v>51</v>
      </c>
      <c r="K169" s="258"/>
      <c r="L169" s="258"/>
      <c r="M169" s="258"/>
      <c r="N169" s="258"/>
      <c r="O169" s="258"/>
      <c r="P169" s="258"/>
      <c r="Q169" s="258"/>
      <c r="R169" s="258"/>
    </row>
    <row r="170" spans="2:18" ht="15.75">
      <c r="B170" s="81" t="s">
        <v>37</v>
      </c>
      <c r="C170" s="134"/>
      <c r="D170" s="134"/>
      <c r="E170" s="134"/>
      <c r="F170" s="135" t="s">
        <v>226</v>
      </c>
      <c r="G170" s="134"/>
      <c r="H170" s="134"/>
      <c r="I170" s="134"/>
      <c r="J170" s="89"/>
      <c r="K170" s="136" t="s">
        <v>1</v>
      </c>
      <c r="L170" s="134"/>
      <c r="M170" s="134"/>
      <c r="N170" s="134"/>
      <c r="O170" s="135" t="str">
        <f>F170</f>
        <v>в.к.  74 кг</v>
      </c>
      <c r="P170" s="133"/>
      <c r="Q170" s="133"/>
      <c r="R170" s="133"/>
    </row>
    <row r="172" spans="1:18" ht="12.75" customHeight="1">
      <c r="A172" s="263">
        <v>9</v>
      </c>
      <c r="B172" s="266">
        <f>'пр.хода А'!O10</f>
        <v>17</v>
      </c>
      <c r="C172" s="256" t="str">
        <f>VLOOKUP(B172,'пр.взв.'!B12:H643,2,FALSE)</f>
        <v>ШЕВОЦУКОВ Рустам Схатбиевич</v>
      </c>
      <c r="D172" s="259" t="str">
        <f>VLOOKUP(B172,'пр.взв.'!B4:H228,3,FALSE)</f>
        <v>06.08.1988 кмс                             </v>
      </c>
      <c r="E172" s="259" t="str">
        <f>VLOOKUP(B172,'пр.взв.'!B4:H228,4,FALSE)</f>
        <v>ГУ МВД по Краснодарскому кр      </v>
      </c>
      <c r="F172" s="260"/>
      <c r="G172" s="268"/>
      <c r="H172" s="227"/>
      <c r="I172" s="228"/>
      <c r="J172" s="263">
        <v>11</v>
      </c>
      <c r="K172" s="266">
        <f>'пр.хода Б'!O9</f>
        <v>6</v>
      </c>
      <c r="L172" s="256" t="str">
        <f>VLOOKUP(K172,'пр.взв.'!B4:H228,2,FALSE)</f>
        <v>ФОМИН Сергей Владимирович</v>
      </c>
      <c r="M172" s="259" t="str">
        <f>VLOOKUP(K172,'пр.взв.'!B4:H228,3,FALSE)</f>
        <v>17.01.1985 мс                             </v>
      </c>
      <c r="N172" s="259" t="str">
        <f>VLOOKUP(K172,'пр.взв.'!B4:H228,4,FALSE)</f>
        <v>УМВД по Псковской обл.</v>
      </c>
      <c r="O172" s="260"/>
      <c r="P172" s="268"/>
      <c r="Q172" s="227"/>
      <c r="R172" s="228"/>
    </row>
    <row r="173" spans="1:18" ht="18" customHeight="1" thickBot="1">
      <c r="A173" s="264"/>
      <c r="B173" s="266"/>
      <c r="C173" s="278"/>
      <c r="D173" s="260"/>
      <c r="E173" s="260"/>
      <c r="F173" s="260"/>
      <c r="G173" s="260"/>
      <c r="H173" s="227"/>
      <c r="I173" s="228"/>
      <c r="J173" s="264"/>
      <c r="K173" s="266"/>
      <c r="L173" s="257"/>
      <c r="M173" s="260"/>
      <c r="N173" s="260"/>
      <c r="O173" s="260"/>
      <c r="P173" s="260"/>
      <c r="Q173" s="227"/>
      <c r="R173" s="228"/>
    </row>
    <row r="174" spans="1:18" ht="12.75" customHeight="1">
      <c r="A174" s="264"/>
      <c r="B174" s="254">
        <f>'пр.хода А'!O13</f>
        <v>5</v>
      </c>
      <c r="C174" s="279" t="s">
        <v>123</v>
      </c>
      <c r="D174" s="259" t="str">
        <f>VLOOKUP(B174,'пр.взв.'!B4:H230,3,FALSE)</f>
        <v>23.10.1979 змс                            </v>
      </c>
      <c r="E174" s="259" t="str">
        <f>VLOOKUP(B174,'пр.взв.'!B4:H230,4,FALSE)</f>
        <v>МВД по Р. Татарстан           </v>
      </c>
      <c r="F174" s="261"/>
      <c r="G174" s="261"/>
      <c r="H174" s="235"/>
      <c r="I174" s="235"/>
      <c r="J174" s="264"/>
      <c r="K174" s="254">
        <f>'пр.хода Б'!O12</f>
        <v>42</v>
      </c>
      <c r="L174" s="256" t="str">
        <f>VLOOKUP(K174,'пр.взв.'!B4:H230,2,FALSE)</f>
        <v>КАЙТМАЗОВ Батрадз Асхарбекович</v>
      </c>
      <c r="M174" s="259" t="str">
        <f>VLOOKUP(K174,'пр.взв.'!B4:H230,3,FALSE)</f>
        <v>18.04.1985 кмс</v>
      </c>
      <c r="N174" s="259" t="str">
        <f>VLOOKUP(K174,'пр.взв.'!B4:H230,4,FALSE)</f>
        <v>МВД по РСО-Алания             </v>
      </c>
      <c r="O174" s="261"/>
      <c r="P174" s="261"/>
      <c r="Q174" s="235"/>
      <c r="R174" s="235"/>
    </row>
    <row r="175" spans="1:18" ht="17.25" customHeight="1" thickBot="1">
      <c r="A175" s="276"/>
      <c r="B175" s="277"/>
      <c r="C175" s="280"/>
      <c r="D175" s="274"/>
      <c r="E175" s="274"/>
      <c r="F175" s="273"/>
      <c r="G175" s="273"/>
      <c r="H175" s="275"/>
      <c r="I175" s="275"/>
      <c r="J175" s="276"/>
      <c r="K175" s="277"/>
      <c r="L175" s="278"/>
      <c r="M175" s="274"/>
      <c r="N175" s="274"/>
      <c r="O175" s="273"/>
      <c r="P175" s="273"/>
      <c r="Q175" s="275"/>
      <c r="R175" s="275"/>
    </row>
    <row r="176" spans="1:18" ht="12.75">
      <c r="A176" s="264">
        <v>10</v>
      </c>
      <c r="B176" s="270">
        <f>'пр.хода А'!O17</f>
        <v>11</v>
      </c>
      <c r="C176" s="271" t="s">
        <v>161</v>
      </c>
      <c r="D176" s="267" t="str">
        <f>VLOOKUP(B176,'пр.взв.'!B4:H232,3,FALSE)</f>
        <v>04.02.1981 кмс                            </v>
      </c>
      <c r="E176" s="267" t="str">
        <f>VLOOKUP(B176,'пр.взв.'!B4:H232,4,FALSE)</f>
        <v>УМВД по Липецкой  обл.         </v>
      </c>
      <c r="F176" s="272"/>
      <c r="G176" s="269"/>
      <c r="H176" s="240"/>
      <c r="I176" s="236"/>
      <c r="J176" s="264">
        <v>12</v>
      </c>
      <c r="K176" s="270">
        <f>'пр.хода Б'!O16</f>
        <v>52</v>
      </c>
      <c r="L176" s="271" t="str">
        <f>VLOOKUP(K176,'пр.взв.'!B4:H232,2,FALSE)</f>
        <v>ВОЙТЮК Александр Сергеевич                    </v>
      </c>
      <c r="M176" s="267" t="str">
        <f>VLOOKUP(K176,'пр.взв.'!B4:H232,3,FALSE)</f>
        <v>05.11.1984 мс                             </v>
      </c>
      <c r="N176" s="267" t="str">
        <f>VLOOKUP(K176,'пр.взв.'!B4:H232,4,FALSE)</f>
        <v>ГУ МВД по Пермскому кр.          </v>
      </c>
      <c r="O176" s="262"/>
      <c r="P176" s="269"/>
      <c r="Q176" s="240"/>
      <c r="R176" s="236"/>
    </row>
    <row r="177" spans="1:18" ht="12.75">
      <c r="A177" s="264"/>
      <c r="B177" s="266"/>
      <c r="C177" s="257"/>
      <c r="D177" s="260"/>
      <c r="E177" s="260"/>
      <c r="F177" s="260"/>
      <c r="G177" s="260"/>
      <c r="H177" s="227"/>
      <c r="I177" s="228"/>
      <c r="J177" s="264"/>
      <c r="K177" s="266"/>
      <c r="L177" s="257"/>
      <c r="M177" s="260"/>
      <c r="N177" s="260"/>
      <c r="O177" s="260"/>
      <c r="P177" s="260"/>
      <c r="Q177" s="227"/>
      <c r="R177" s="228"/>
    </row>
    <row r="178" spans="1:18" ht="12.75">
      <c r="A178" s="264"/>
      <c r="B178" s="254">
        <f>'пр.хода А'!O20</f>
        <v>47</v>
      </c>
      <c r="C178" s="256" t="str">
        <f>VLOOKUP(B178,'пр.взв.'!B41:H647,2,FALSE)</f>
        <v>ИВАНОВ Иван Александрович </v>
      </c>
      <c r="D178" s="259" t="str">
        <f>VLOOKUP(B178,'пр.взв.'!B4:H234,3,FALSE)</f>
        <v>20.02.1989 кмс</v>
      </c>
      <c r="E178" s="259" t="str">
        <f>VLOOKUP(B178,'пр.взв.'!B4:H234,4,FALSE)</f>
        <v>ГУ МВД по Ставропольскому        </v>
      </c>
      <c r="F178" s="261"/>
      <c r="G178" s="261"/>
      <c r="H178" s="235"/>
      <c r="I178" s="235"/>
      <c r="J178" s="264"/>
      <c r="K178" s="254">
        <f>'пр.хода Б'!O19</f>
        <v>24</v>
      </c>
      <c r="L178" s="256" t="str">
        <f>VLOOKUP(K178,'пр.взв.'!B4:H234,2,FALSE)</f>
        <v>БАБГОЕВ Олег Гамельевич               </v>
      </c>
      <c r="M178" s="259" t="str">
        <f>VLOOKUP(K178,'пр.взв.'!B4:H234,3,FALSE)</f>
        <v>29.07.1990 мс                             </v>
      </c>
      <c r="N178" s="259" t="str">
        <f>VLOOKUP(K178,'пр.взв.'!B4:H234,4,FALSE)</f>
        <v>ГУ МВД по г.Москве               </v>
      </c>
      <c r="O178" s="261"/>
      <c r="P178" s="261"/>
      <c r="Q178" s="235"/>
      <c r="R178" s="235"/>
    </row>
    <row r="179" spans="1:18" ht="12.75">
      <c r="A179" s="265"/>
      <c r="B179" s="255"/>
      <c r="C179" s="257"/>
      <c r="D179" s="260"/>
      <c r="E179" s="260"/>
      <c r="F179" s="262"/>
      <c r="G179" s="262"/>
      <c r="H179" s="236"/>
      <c r="I179" s="236"/>
      <c r="J179" s="265"/>
      <c r="K179" s="255"/>
      <c r="L179" s="257"/>
      <c r="M179" s="260"/>
      <c r="N179" s="260"/>
      <c r="O179" s="262"/>
      <c r="P179" s="262"/>
      <c r="Q179" s="236"/>
      <c r="R179" s="236"/>
    </row>
    <row r="180" spans="1:18" ht="15">
      <c r="A180" s="258" t="s">
        <v>50</v>
      </c>
      <c r="B180" s="258"/>
      <c r="C180" s="258"/>
      <c r="D180" s="258"/>
      <c r="E180" s="258"/>
      <c r="F180" s="258"/>
      <c r="G180" s="258"/>
      <c r="H180" s="258"/>
      <c r="I180" s="258"/>
      <c r="J180" s="258" t="s">
        <v>51</v>
      </c>
      <c r="K180" s="258"/>
      <c r="L180" s="258"/>
      <c r="M180" s="258"/>
      <c r="N180" s="258"/>
      <c r="O180" s="258"/>
      <c r="P180" s="258"/>
      <c r="Q180" s="258"/>
      <c r="R180" s="258"/>
    </row>
    <row r="181" spans="2:18" ht="15.75">
      <c r="B181" s="81" t="s">
        <v>37</v>
      </c>
      <c r="C181" s="134"/>
      <c r="D181" s="134"/>
      <c r="E181" s="134"/>
      <c r="F181" s="135" t="s">
        <v>226</v>
      </c>
      <c r="G181" s="134"/>
      <c r="H181" s="134"/>
      <c r="I181" s="134"/>
      <c r="J181" s="89"/>
      <c r="K181" s="136" t="s">
        <v>1</v>
      </c>
      <c r="L181" s="134"/>
      <c r="M181" s="134"/>
      <c r="N181" s="134"/>
      <c r="O181" s="135" t="str">
        <f>F181</f>
        <v>в.к.  74 кг</v>
      </c>
      <c r="P181" s="133"/>
      <c r="Q181" s="133"/>
      <c r="R181" s="133"/>
    </row>
    <row r="183" spans="1:18" ht="12.75">
      <c r="A183" s="263">
        <v>13</v>
      </c>
      <c r="B183" s="266">
        <f>'пр.хода А'!P12</f>
        <v>17</v>
      </c>
      <c r="C183" s="256" t="s">
        <v>67</v>
      </c>
      <c r="D183" s="259" t="e">
        <f>VLOOKUP(B183,'пр.взв.'!B50:H237,3,FALSE)</f>
        <v>#N/A</v>
      </c>
      <c r="E183" s="259" t="str">
        <f>VLOOKUP(B183,'пр.взв.'!B5:H237,4,FALSE)</f>
        <v>ГУ МВД по Краснодарскому кр      </v>
      </c>
      <c r="F183" s="260"/>
      <c r="G183" s="268"/>
      <c r="H183" s="227"/>
      <c r="I183" s="228"/>
      <c r="J183" s="263">
        <v>14</v>
      </c>
      <c r="K183" s="266">
        <f>'пр.хода Б'!P11</f>
        <v>42</v>
      </c>
      <c r="L183" s="256" t="str">
        <f>VLOOKUP(K183,'пр.взв.'!B5:H237,2,FALSE)</f>
        <v>КАЙТМАЗОВ Батрадз Асхарбекович</v>
      </c>
      <c r="M183" s="259" t="str">
        <f>VLOOKUP(K183,'пр.взв.'!B5:H237,3,FALSE)</f>
        <v>18.04.1985 кмс</v>
      </c>
      <c r="N183" s="259" t="str">
        <f>VLOOKUP(K183,'пр.взв.'!B5:H237,4,FALSE)</f>
        <v>МВД по РСО-Алания             </v>
      </c>
      <c r="O183" s="260"/>
      <c r="P183" s="268"/>
      <c r="Q183" s="227"/>
      <c r="R183" s="228"/>
    </row>
    <row r="184" spans="1:18" ht="12.75">
      <c r="A184" s="264"/>
      <c r="B184" s="266"/>
      <c r="C184" s="257"/>
      <c r="D184" s="260"/>
      <c r="E184" s="260"/>
      <c r="F184" s="260"/>
      <c r="G184" s="260"/>
      <c r="H184" s="227"/>
      <c r="I184" s="228"/>
      <c r="J184" s="264"/>
      <c r="K184" s="266"/>
      <c r="L184" s="257"/>
      <c r="M184" s="260"/>
      <c r="N184" s="260"/>
      <c r="O184" s="260"/>
      <c r="P184" s="260"/>
      <c r="Q184" s="227"/>
      <c r="R184" s="228"/>
    </row>
    <row r="185" spans="1:18" ht="12.75">
      <c r="A185" s="264"/>
      <c r="B185" s="254">
        <f>'пр.хода А'!P19</f>
        <v>11</v>
      </c>
      <c r="C185" s="256" t="s">
        <v>161</v>
      </c>
      <c r="D185" s="259" t="e">
        <f>VLOOKUP(B185,'пр.взв.'!B50:H239,3,FALSE)</f>
        <v>#N/A</v>
      </c>
      <c r="E185" s="259" t="str">
        <f>VLOOKUP(B185,'пр.взв.'!B5:H239,4,FALSE)</f>
        <v>УМВД по Липецкой  обл.         </v>
      </c>
      <c r="F185" s="261"/>
      <c r="G185" s="261"/>
      <c r="H185" s="235"/>
      <c r="I185" s="235"/>
      <c r="J185" s="264"/>
      <c r="K185" s="254">
        <f>'пр.хода Б'!P18</f>
        <v>52</v>
      </c>
      <c r="L185" s="256" t="str">
        <f>VLOOKUP(K185,'пр.взв.'!B5:H239,2,FALSE)</f>
        <v>ВОЙТЮК Александр Сергеевич                    </v>
      </c>
      <c r="M185" s="259" t="str">
        <f>VLOOKUP(K185,'пр.взв.'!B5:H239,3,FALSE)</f>
        <v>05.11.1984 мс                             </v>
      </c>
      <c r="N185" s="259" t="str">
        <f>VLOOKUP(K185,'пр.взв.'!B5:H239,4,FALSE)</f>
        <v>ГУ МВД по Пермскому кр.          </v>
      </c>
      <c r="O185" s="261"/>
      <c r="P185" s="261"/>
      <c r="Q185" s="235"/>
      <c r="R185" s="235"/>
    </row>
    <row r="186" spans="1:18" ht="12.75">
      <c r="A186" s="265"/>
      <c r="B186" s="255"/>
      <c r="C186" s="257"/>
      <c r="D186" s="260"/>
      <c r="E186" s="260"/>
      <c r="F186" s="262"/>
      <c r="G186" s="262"/>
      <c r="H186" s="236"/>
      <c r="I186" s="236"/>
      <c r="J186" s="265"/>
      <c r="K186" s="255"/>
      <c r="L186" s="257"/>
      <c r="M186" s="260"/>
      <c r="N186" s="260"/>
      <c r="O186" s="262"/>
      <c r="P186" s="262"/>
      <c r="Q186" s="236"/>
      <c r="R186" s="236"/>
    </row>
  </sheetData>
  <sheetProtection/>
  <mergeCells count="1412">
    <mergeCell ref="O100:O101"/>
    <mergeCell ref="P100:P101"/>
    <mergeCell ref="Q100:Q101"/>
    <mergeCell ref="R100:R101"/>
    <mergeCell ref="Q98:Q99"/>
    <mergeCell ref="R98:R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I98:I99"/>
    <mergeCell ref="J98:J101"/>
    <mergeCell ref="K98:K99"/>
    <mergeCell ref="L98:L99"/>
    <mergeCell ref="K100:K101"/>
    <mergeCell ref="L100:L101"/>
    <mergeCell ref="Q96:Q97"/>
    <mergeCell ref="R96:R97"/>
    <mergeCell ref="A98:A101"/>
    <mergeCell ref="B98:B99"/>
    <mergeCell ref="C98:C99"/>
    <mergeCell ref="D98:D99"/>
    <mergeCell ref="E98:E99"/>
    <mergeCell ref="F98:F99"/>
    <mergeCell ref="G98:G99"/>
    <mergeCell ref="H98:H99"/>
    <mergeCell ref="Q94:Q95"/>
    <mergeCell ref="R94:R95"/>
    <mergeCell ref="B96:B97"/>
    <mergeCell ref="C96:C97"/>
    <mergeCell ref="D96:D97"/>
    <mergeCell ref="E96:E97"/>
    <mergeCell ref="F96:F97"/>
    <mergeCell ref="G96:G97"/>
    <mergeCell ref="H96:H97"/>
    <mergeCell ref="I96:I97"/>
    <mergeCell ref="Q92:Q93"/>
    <mergeCell ref="R92:R93"/>
    <mergeCell ref="A94:A97"/>
    <mergeCell ref="B94:B95"/>
    <mergeCell ref="C94:C95"/>
    <mergeCell ref="D94:D95"/>
    <mergeCell ref="E94:E95"/>
    <mergeCell ref="F94:F95"/>
    <mergeCell ref="G94:G95"/>
    <mergeCell ref="H94:H95"/>
    <mergeCell ref="A90:A93"/>
    <mergeCell ref="J90:J93"/>
    <mergeCell ref="B92:B93"/>
    <mergeCell ref="C92:C93"/>
    <mergeCell ref="D92:D93"/>
    <mergeCell ref="E92:E93"/>
    <mergeCell ref="F92:F93"/>
    <mergeCell ref="G92:G93"/>
    <mergeCell ref="H92:H93"/>
    <mergeCell ref="I92:I93"/>
    <mergeCell ref="R80:R81"/>
    <mergeCell ref="A82:A85"/>
    <mergeCell ref="J82:J85"/>
    <mergeCell ref="A86:A89"/>
    <mergeCell ref="J86:J89"/>
    <mergeCell ref="N80:N81"/>
    <mergeCell ref="O80:O81"/>
    <mergeCell ref="P80:P81"/>
    <mergeCell ref="Q80:Q81"/>
    <mergeCell ref="I80:I81"/>
    <mergeCell ref="K80:K81"/>
    <mergeCell ref="L80:L81"/>
    <mergeCell ref="M80:M81"/>
    <mergeCell ref="P78:P79"/>
    <mergeCell ref="K78:K79"/>
    <mergeCell ref="L78:L79"/>
    <mergeCell ref="M78:M79"/>
    <mergeCell ref="Q78:Q79"/>
    <mergeCell ref="R78:R79"/>
    <mergeCell ref="B80:B81"/>
    <mergeCell ref="C80:C81"/>
    <mergeCell ref="D80:D81"/>
    <mergeCell ref="E80:E81"/>
    <mergeCell ref="F80:F81"/>
    <mergeCell ref="G80:G81"/>
    <mergeCell ref="H80:H81"/>
    <mergeCell ref="J78:J81"/>
    <mergeCell ref="Q76:Q77"/>
    <mergeCell ref="R76:R77"/>
    <mergeCell ref="A78:A81"/>
    <mergeCell ref="B78:B79"/>
    <mergeCell ref="C78:C79"/>
    <mergeCell ref="D78:D79"/>
    <mergeCell ref="E78:E79"/>
    <mergeCell ref="F78:F79"/>
    <mergeCell ref="G78:G79"/>
    <mergeCell ref="H78:H79"/>
    <mergeCell ref="H74:H75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G72:G73"/>
    <mergeCell ref="H72:H73"/>
    <mergeCell ref="Q72:Q73"/>
    <mergeCell ref="R72:R73"/>
    <mergeCell ref="A74:A77"/>
    <mergeCell ref="B74:B75"/>
    <mergeCell ref="C74:C75"/>
    <mergeCell ref="D74:D75"/>
    <mergeCell ref="E74:E75"/>
    <mergeCell ref="F74:F75"/>
    <mergeCell ref="A72:A73"/>
    <mergeCell ref="B72:B73"/>
    <mergeCell ref="C72:C73"/>
    <mergeCell ref="D72:D73"/>
    <mergeCell ref="E72:E73"/>
    <mergeCell ref="F72:F73"/>
    <mergeCell ref="M58:M59"/>
    <mergeCell ref="N58:N59"/>
    <mergeCell ref="O58:O59"/>
    <mergeCell ref="P58:P59"/>
    <mergeCell ref="Q58:Q59"/>
    <mergeCell ref="R58:R59"/>
    <mergeCell ref="G58:G59"/>
    <mergeCell ref="H58:H59"/>
    <mergeCell ref="I58:I59"/>
    <mergeCell ref="J58:J61"/>
    <mergeCell ref="K58:K59"/>
    <mergeCell ref="L58:L59"/>
    <mergeCell ref="I60:I61"/>
    <mergeCell ref="K60:K61"/>
    <mergeCell ref="L60:L61"/>
    <mergeCell ref="A58:A61"/>
    <mergeCell ref="B58:B59"/>
    <mergeCell ref="C58:C59"/>
    <mergeCell ref="D58:D59"/>
    <mergeCell ref="E58:E59"/>
    <mergeCell ref="F58:F59"/>
    <mergeCell ref="M38:M39"/>
    <mergeCell ref="N38:N39"/>
    <mergeCell ref="O38:O39"/>
    <mergeCell ref="P38:P39"/>
    <mergeCell ref="Q38:Q39"/>
    <mergeCell ref="R38:R39"/>
    <mergeCell ref="I38:I39"/>
    <mergeCell ref="J38:J41"/>
    <mergeCell ref="K38:K39"/>
    <mergeCell ref="L38:L39"/>
    <mergeCell ref="I40:I41"/>
    <mergeCell ref="K40:K41"/>
    <mergeCell ref="L40:L41"/>
    <mergeCell ref="Q104:Q105"/>
    <mergeCell ref="R104:R105"/>
    <mergeCell ref="A38:A41"/>
    <mergeCell ref="B38:B39"/>
    <mergeCell ref="C38:C39"/>
    <mergeCell ref="D38:D39"/>
    <mergeCell ref="E38:E39"/>
    <mergeCell ref="F38:F39"/>
    <mergeCell ref="G38:G39"/>
    <mergeCell ref="H38:H39"/>
    <mergeCell ref="M104:M105"/>
    <mergeCell ref="N104:N105"/>
    <mergeCell ref="O104:O105"/>
    <mergeCell ref="K104:K105"/>
    <mergeCell ref="L104:L105"/>
    <mergeCell ref="P104:P105"/>
    <mergeCell ref="D104:D105"/>
    <mergeCell ref="E104:E105"/>
    <mergeCell ref="O102:O103"/>
    <mergeCell ref="P102:P103"/>
    <mergeCell ref="Q102:Q103"/>
    <mergeCell ref="R102:R103"/>
    <mergeCell ref="F104:F105"/>
    <mergeCell ref="G104:G105"/>
    <mergeCell ref="H104:H105"/>
    <mergeCell ref="I104:I105"/>
    <mergeCell ref="K102:K103"/>
    <mergeCell ref="L102:L103"/>
    <mergeCell ref="M102:M103"/>
    <mergeCell ref="N102:N103"/>
    <mergeCell ref="A102:A105"/>
    <mergeCell ref="B102:B103"/>
    <mergeCell ref="C102:C103"/>
    <mergeCell ref="D102:D103"/>
    <mergeCell ref="B104:B105"/>
    <mergeCell ref="C104:C105"/>
    <mergeCell ref="E102:E103"/>
    <mergeCell ref="F102:F103"/>
    <mergeCell ref="G102:G103"/>
    <mergeCell ref="H102:H103"/>
    <mergeCell ref="I102:I103"/>
    <mergeCell ref="J102:J105"/>
    <mergeCell ref="O94:O95"/>
    <mergeCell ref="P94:P95"/>
    <mergeCell ref="M100:M101"/>
    <mergeCell ref="N100:N101"/>
    <mergeCell ref="M96:M97"/>
    <mergeCell ref="N96:N97"/>
    <mergeCell ref="M98:M99"/>
    <mergeCell ref="N98:N99"/>
    <mergeCell ref="O98:O99"/>
    <mergeCell ref="P98:P99"/>
    <mergeCell ref="O92:O93"/>
    <mergeCell ref="P92:P93"/>
    <mergeCell ref="O96:O97"/>
    <mergeCell ref="P96:P97"/>
    <mergeCell ref="J94:J97"/>
    <mergeCell ref="K94:K95"/>
    <mergeCell ref="L94:L95"/>
    <mergeCell ref="K96:K97"/>
    <mergeCell ref="M94:M95"/>
    <mergeCell ref="N94:N95"/>
    <mergeCell ref="K92:K93"/>
    <mergeCell ref="L92:L93"/>
    <mergeCell ref="I94:I95"/>
    <mergeCell ref="L96:L97"/>
    <mergeCell ref="M92:M93"/>
    <mergeCell ref="N92:N93"/>
    <mergeCell ref="G90:G91"/>
    <mergeCell ref="H90:H91"/>
    <mergeCell ref="I90:I91"/>
    <mergeCell ref="Q90:Q91"/>
    <mergeCell ref="R90:R91"/>
    <mergeCell ref="M90:M91"/>
    <mergeCell ref="N90:N91"/>
    <mergeCell ref="O90:O91"/>
    <mergeCell ref="P90:P91"/>
    <mergeCell ref="N88:N89"/>
    <mergeCell ref="O88:O89"/>
    <mergeCell ref="P88:P89"/>
    <mergeCell ref="Q88:Q89"/>
    <mergeCell ref="R88:R89"/>
    <mergeCell ref="B90:B91"/>
    <mergeCell ref="C90:C91"/>
    <mergeCell ref="D90:D91"/>
    <mergeCell ref="E90:E91"/>
    <mergeCell ref="F90:F91"/>
    <mergeCell ref="H88:H89"/>
    <mergeCell ref="M86:M87"/>
    <mergeCell ref="I88:I89"/>
    <mergeCell ref="K88:K89"/>
    <mergeCell ref="L88:L89"/>
    <mergeCell ref="K90:K91"/>
    <mergeCell ref="L90:L91"/>
    <mergeCell ref="M88:M89"/>
    <mergeCell ref="H86:H87"/>
    <mergeCell ref="I86:I87"/>
    <mergeCell ref="B88:B89"/>
    <mergeCell ref="C88:C89"/>
    <mergeCell ref="D88:D89"/>
    <mergeCell ref="E88:E89"/>
    <mergeCell ref="F88:F89"/>
    <mergeCell ref="G88:G89"/>
    <mergeCell ref="N86:N87"/>
    <mergeCell ref="O86:O87"/>
    <mergeCell ref="P86:P87"/>
    <mergeCell ref="N84:N85"/>
    <mergeCell ref="O84:O85"/>
    <mergeCell ref="P84:P85"/>
    <mergeCell ref="B86:B87"/>
    <mergeCell ref="C86:C87"/>
    <mergeCell ref="D86:D87"/>
    <mergeCell ref="E86:E87"/>
    <mergeCell ref="F86:F87"/>
    <mergeCell ref="G86:G87"/>
    <mergeCell ref="I84:I85"/>
    <mergeCell ref="K84:K85"/>
    <mergeCell ref="L84:L85"/>
    <mergeCell ref="K86:K87"/>
    <mergeCell ref="L86:L87"/>
    <mergeCell ref="R84:R85"/>
    <mergeCell ref="Q84:Q85"/>
    <mergeCell ref="Q86:Q87"/>
    <mergeCell ref="R86:R87"/>
    <mergeCell ref="M84:M85"/>
    <mergeCell ref="Q82:Q83"/>
    <mergeCell ref="R82:R83"/>
    <mergeCell ref="B84:B85"/>
    <mergeCell ref="C84:C85"/>
    <mergeCell ref="D84:D85"/>
    <mergeCell ref="E84:E85"/>
    <mergeCell ref="F84:F85"/>
    <mergeCell ref="G84:G85"/>
    <mergeCell ref="H84:H85"/>
    <mergeCell ref="M82:M83"/>
    <mergeCell ref="N82:N83"/>
    <mergeCell ref="O82:O83"/>
    <mergeCell ref="P82:P83"/>
    <mergeCell ref="I82:I83"/>
    <mergeCell ref="K82:K83"/>
    <mergeCell ref="L82:L83"/>
    <mergeCell ref="B82:B83"/>
    <mergeCell ref="C82:C83"/>
    <mergeCell ref="D82:D83"/>
    <mergeCell ref="J74:J77"/>
    <mergeCell ref="I74:I75"/>
    <mergeCell ref="E82:E83"/>
    <mergeCell ref="F82:F83"/>
    <mergeCell ref="G82:G83"/>
    <mergeCell ref="H82:H83"/>
    <mergeCell ref="G74:G75"/>
    <mergeCell ref="P76:P77"/>
    <mergeCell ref="N78:N79"/>
    <mergeCell ref="O78:O79"/>
    <mergeCell ref="P74:P75"/>
    <mergeCell ref="O74:O75"/>
    <mergeCell ref="N76:N77"/>
    <mergeCell ref="O76:O77"/>
    <mergeCell ref="N74:N75"/>
    <mergeCell ref="K76:K77"/>
    <mergeCell ref="L76:L77"/>
    <mergeCell ref="I78:I79"/>
    <mergeCell ref="M72:M73"/>
    <mergeCell ref="M76:M77"/>
    <mergeCell ref="K74:K75"/>
    <mergeCell ref="L74:L75"/>
    <mergeCell ref="M74:M75"/>
    <mergeCell ref="I76:I77"/>
    <mergeCell ref="N72:N73"/>
    <mergeCell ref="O72:O73"/>
    <mergeCell ref="P72:P73"/>
    <mergeCell ref="I72:I73"/>
    <mergeCell ref="J72:J73"/>
    <mergeCell ref="K72:K73"/>
    <mergeCell ref="L72:L73"/>
    <mergeCell ref="Q68:Q69"/>
    <mergeCell ref="R68:R69"/>
    <mergeCell ref="M68:M69"/>
    <mergeCell ref="N68:N69"/>
    <mergeCell ref="O68:O69"/>
    <mergeCell ref="P68:P69"/>
    <mergeCell ref="B68:B69"/>
    <mergeCell ref="C68:C69"/>
    <mergeCell ref="D68:D69"/>
    <mergeCell ref="E68:E69"/>
    <mergeCell ref="F68:F69"/>
    <mergeCell ref="G68:G69"/>
    <mergeCell ref="M66:M67"/>
    <mergeCell ref="N66:N67"/>
    <mergeCell ref="O66:O67"/>
    <mergeCell ref="P66:P67"/>
    <mergeCell ref="Q66:Q67"/>
    <mergeCell ref="R66:R67"/>
    <mergeCell ref="H66:H67"/>
    <mergeCell ref="I66:I67"/>
    <mergeCell ref="J66:J69"/>
    <mergeCell ref="K66:K67"/>
    <mergeCell ref="L66:L67"/>
    <mergeCell ref="K68:K69"/>
    <mergeCell ref="L68:L69"/>
    <mergeCell ref="H68:H69"/>
    <mergeCell ref="I68:I69"/>
    <mergeCell ref="P64:P65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P62:P63"/>
    <mergeCell ref="Q62:Q63"/>
    <mergeCell ref="R62:R63"/>
    <mergeCell ref="B64:B65"/>
    <mergeCell ref="C64:C65"/>
    <mergeCell ref="D64:D65"/>
    <mergeCell ref="E64:E65"/>
    <mergeCell ref="F64:F65"/>
    <mergeCell ref="G64:G65"/>
    <mergeCell ref="H64:H65"/>
    <mergeCell ref="L62:L63"/>
    <mergeCell ref="K64:K65"/>
    <mergeCell ref="L64:L65"/>
    <mergeCell ref="M62:M63"/>
    <mergeCell ref="N62:N63"/>
    <mergeCell ref="O62:O63"/>
    <mergeCell ref="M64:M65"/>
    <mergeCell ref="N64:N65"/>
    <mergeCell ref="O64:O65"/>
    <mergeCell ref="F62:F63"/>
    <mergeCell ref="G62:G63"/>
    <mergeCell ref="H62:H63"/>
    <mergeCell ref="I62:I63"/>
    <mergeCell ref="J62:J65"/>
    <mergeCell ref="K62:K63"/>
    <mergeCell ref="I64:I65"/>
    <mergeCell ref="N60:N61"/>
    <mergeCell ref="O60:O61"/>
    <mergeCell ref="P60:P61"/>
    <mergeCell ref="Q60:Q61"/>
    <mergeCell ref="R60:R61"/>
    <mergeCell ref="A62:A65"/>
    <mergeCell ref="B62:B63"/>
    <mergeCell ref="C62:C63"/>
    <mergeCell ref="D62:D63"/>
    <mergeCell ref="E62:E63"/>
    <mergeCell ref="R56:R57"/>
    <mergeCell ref="B60:B61"/>
    <mergeCell ref="C60:C61"/>
    <mergeCell ref="D60:D61"/>
    <mergeCell ref="E60:E61"/>
    <mergeCell ref="F60:F61"/>
    <mergeCell ref="G60:G61"/>
    <mergeCell ref="H60:H61"/>
    <mergeCell ref="M56:M57"/>
    <mergeCell ref="M60:M61"/>
    <mergeCell ref="N56:N57"/>
    <mergeCell ref="O56:O57"/>
    <mergeCell ref="P56:P57"/>
    <mergeCell ref="Q54:Q55"/>
    <mergeCell ref="N54:N55"/>
    <mergeCell ref="O54:O55"/>
    <mergeCell ref="P54:P55"/>
    <mergeCell ref="Q56:Q57"/>
    <mergeCell ref="R54:R55"/>
    <mergeCell ref="B56:B57"/>
    <mergeCell ref="C56:C57"/>
    <mergeCell ref="D56:D57"/>
    <mergeCell ref="E56:E57"/>
    <mergeCell ref="F56:F57"/>
    <mergeCell ref="G56:G57"/>
    <mergeCell ref="H56:H57"/>
    <mergeCell ref="I56:I57"/>
    <mergeCell ref="M54:M55"/>
    <mergeCell ref="G54:G55"/>
    <mergeCell ref="H54:H55"/>
    <mergeCell ref="I54:I55"/>
    <mergeCell ref="J54:J57"/>
    <mergeCell ref="K54:K55"/>
    <mergeCell ref="L54:L55"/>
    <mergeCell ref="K56:K57"/>
    <mergeCell ref="L56:L57"/>
    <mergeCell ref="O52:O53"/>
    <mergeCell ref="P52:P53"/>
    <mergeCell ref="Q52:Q53"/>
    <mergeCell ref="R52:R53"/>
    <mergeCell ref="A54:A57"/>
    <mergeCell ref="B54:B55"/>
    <mergeCell ref="C54:C55"/>
    <mergeCell ref="D54:D55"/>
    <mergeCell ref="E54:E55"/>
    <mergeCell ref="F54:F55"/>
    <mergeCell ref="F52:F53"/>
    <mergeCell ref="G52:G53"/>
    <mergeCell ref="H52:H53"/>
    <mergeCell ref="I52:I53"/>
    <mergeCell ref="M52:M53"/>
    <mergeCell ref="N52:N53"/>
    <mergeCell ref="M50:M51"/>
    <mergeCell ref="N50:N51"/>
    <mergeCell ref="O50:O51"/>
    <mergeCell ref="P50:P51"/>
    <mergeCell ref="Q50:Q51"/>
    <mergeCell ref="R50:R51"/>
    <mergeCell ref="G50:G51"/>
    <mergeCell ref="H50:H51"/>
    <mergeCell ref="I50:I51"/>
    <mergeCell ref="J50:J53"/>
    <mergeCell ref="K50:K51"/>
    <mergeCell ref="L50:L51"/>
    <mergeCell ref="K52:K53"/>
    <mergeCell ref="L52:L53"/>
    <mergeCell ref="A50:A53"/>
    <mergeCell ref="B50:B51"/>
    <mergeCell ref="C50:C51"/>
    <mergeCell ref="D50:D51"/>
    <mergeCell ref="E50:E51"/>
    <mergeCell ref="F50:F51"/>
    <mergeCell ref="B52:B53"/>
    <mergeCell ref="C52:C53"/>
    <mergeCell ref="D52:D53"/>
    <mergeCell ref="E52:E53"/>
    <mergeCell ref="M48:M49"/>
    <mergeCell ref="N48:N49"/>
    <mergeCell ref="O48:O49"/>
    <mergeCell ref="P48:P49"/>
    <mergeCell ref="Q48:Q49"/>
    <mergeCell ref="R48:R49"/>
    <mergeCell ref="B48:B49"/>
    <mergeCell ref="C48:C49"/>
    <mergeCell ref="D48:D49"/>
    <mergeCell ref="E48:E49"/>
    <mergeCell ref="F48:F49"/>
    <mergeCell ref="G48:G49"/>
    <mergeCell ref="M46:M47"/>
    <mergeCell ref="N46:N47"/>
    <mergeCell ref="O46:O47"/>
    <mergeCell ref="P46:P47"/>
    <mergeCell ref="Q46:Q47"/>
    <mergeCell ref="R46:R47"/>
    <mergeCell ref="H46:H47"/>
    <mergeCell ref="I46:I47"/>
    <mergeCell ref="J46:J49"/>
    <mergeCell ref="K46:K47"/>
    <mergeCell ref="L46:L47"/>
    <mergeCell ref="K48:K49"/>
    <mergeCell ref="L48:L49"/>
    <mergeCell ref="H48:H49"/>
    <mergeCell ref="I48:I49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P42:P43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L42:L43"/>
    <mergeCell ref="K44:K45"/>
    <mergeCell ref="L44:L45"/>
    <mergeCell ref="M42:M43"/>
    <mergeCell ref="N42:N43"/>
    <mergeCell ref="O42:O43"/>
    <mergeCell ref="M44:M45"/>
    <mergeCell ref="N44:N45"/>
    <mergeCell ref="O44:O45"/>
    <mergeCell ref="F42:F43"/>
    <mergeCell ref="G42:G43"/>
    <mergeCell ref="H42:H43"/>
    <mergeCell ref="I42:I43"/>
    <mergeCell ref="J42:J45"/>
    <mergeCell ref="K42:K43"/>
    <mergeCell ref="I44:I45"/>
    <mergeCell ref="N40:N41"/>
    <mergeCell ref="O40:O41"/>
    <mergeCell ref="P40:P41"/>
    <mergeCell ref="Q40:Q41"/>
    <mergeCell ref="R40:R41"/>
    <mergeCell ref="A42:A45"/>
    <mergeCell ref="B42:B43"/>
    <mergeCell ref="C42:C43"/>
    <mergeCell ref="D42:D43"/>
    <mergeCell ref="E42:E43"/>
    <mergeCell ref="R36:R37"/>
    <mergeCell ref="B40:B41"/>
    <mergeCell ref="C40:C41"/>
    <mergeCell ref="D40:D41"/>
    <mergeCell ref="E40:E41"/>
    <mergeCell ref="F40:F41"/>
    <mergeCell ref="G40:G41"/>
    <mergeCell ref="H40:H41"/>
    <mergeCell ref="M36:M37"/>
    <mergeCell ref="M40:M41"/>
    <mergeCell ref="N36:N37"/>
    <mergeCell ref="O36:O37"/>
    <mergeCell ref="P36:P37"/>
    <mergeCell ref="Q34:Q35"/>
    <mergeCell ref="N34:N35"/>
    <mergeCell ref="O34:O35"/>
    <mergeCell ref="P34:P35"/>
    <mergeCell ref="Q36:Q37"/>
    <mergeCell ref="R34:R35"/>
    <mergeCell ref="B36:B37"/>
    <mergeCell ref="C36:C37"/>
    <mergeCell ref="D36:D37"/>
    <mergeCell ref="E36:E37"/>
    <mergeCell ref="F36:F37"/>
    <mergeCell ref="G36:G37"/>
    <mergeCell ref="H36:H37"/>
    <mergeCell ref="I36:I37"/>
    <mergeCell ref="M34:M35"/>
    <mergeCell ref="G34:G35"/>
    <mergeCell ref="H34:H35"/>
    <mergeCell ref="I34:I35"/>
    <mergeCell ref="J34:J37"/>
    <mergeCell ref="K34:K35"/>
    <mergeCell ref="L34:L35"/>
    <mergeCell ref="K36:K37"/>
    <mergeCell ref="L36:L37"/>
    <mergeCell ref="O32:O33"/>
    <mergeCell ref="P32:P33"/>
    <mergeCell ref="Q32:Q33"/>
    <mergeCell ref="R32:R33"/>
    <mergeCell ref="A34:A37"/>
    <mergeCell ref="B34:B35"/>
    <mergeCell ref="C34:C35"/>
    <mergeCell ref="D34:D35"/>
    <mergeCell ref="E34:E35"/>
    <mergeCell ref="F34:F35"/>
    <mergeCell ref="F32:F33"/>
    <mergeCell ref="G32:G33"/>
    <mergeCell ref="H32:H33"/>
    <mergeCell ref="I32:I33"/>
    <mergeCell ref="M32:M33"/>
    <mergeCell ref="N32:N33"/>
    <mergeCell ref="M30:M31"/>
    <mergeCell ref="N30:N31"/>
    <mergeCell ref="O30:O31"/>
    <mergeCell ref="P30:P31"/>
    <mergeCell ref="Q30:Q31"/>
    <mergeCell ref="R30:R31"/>
    <mergeCell ref="G30:G31"/>
    <mergeCell ref="H30:H31"/>
    <mergeCell ref="I30:I31"/>
    <mergeCell ref="J30:J33"/>
    <mergeCell ref="K30:K31"/>
    <mergeCell ref="L30:L31"/>
    <mergeCell ref="K32:K33"/>
    <mergeCell ref="L32:L33"/>
    <mergeCell ref="A30:A33"/>
    <mergeCell ref="B30:B31"/>
    <mergeCell ref="C30:C31"/>
    <mergeCell ref="D30:D31"/>
    <mergeCell ref="E30:E31"/>
    <mergeCell ref="F30:F31"/>
    <mergeCell ref="B32:B33"/>
    <mergeCell ref="C32:C33"/>
    <mergeCell ref="D32:D33"/>
    <mergeCell ref="E32:E33"/>
    <mergeCell ref="M28:M29"/>
    <mergeCell ref="N28:N29"/>
    <mergeCell ref="O28:O29"/>
    <mergeCell ref="P28:P29"/>
    <mergeCell ref="Q28:Q29"/>
    <mergeCell ref="R28:R29"/>
    <mergeCell ref="B28:B29"/>
    <mergeCell ref="C28:C29"/>
    <mergeCell ref="D28:D29"/>
    <mergeCell ref="E28:E29"/>
    <mergeCell ref="F28:F29"/>
    <mergeCell ref="G28:G29"/>
    <mergeCell ref="M26:M27"/>
    <mergeCell ref="N26:N27"/>
    <mergeCell ref="O26:O27"/>
    <mergeCell ref="P26:P27"/>
    <mergeCell ref="Q26:Q27"/>
    <mergeCell ref="R26:R27"/>
    <mergeCell ref="G26:G27"/>
    <mergeCell ref="H26:H27"/>
    <mergeCell ref="I26:I27"/>
    <mergeCell ref="J26:J29"/>
    <mergeCell ref="K26:K27"/>
    <mergeCell ref="L26:L27"/>
    <mergeCell ref="K28:K29"/>
    <mergeCell ref="L28:L29"/>
    <mergeCell ref="H28:H29"/>
    <mergeCell ref="I28:I29"/>
    <mergeCell ref="O24:O25"/>
    <mergeCell ref="P24:P25"/>
    <mergeCell ref="Q24:Q25"/>
    <mergeCell ref="R24:R25"/>
    <mergeCell ref="A26:A29"/>
    <mergeCell ref="B26:B27"/>
    <mergeCell ref="C26:C27"/>
    <mergeCell ref="D26:D27"/>
    <mergeCell ref="E26:E27"/>
    <mergeCell ref="F26:F27"/>
    <mergeCell ref="F24:F25"/>
    <mergeCell ref="G24:G25"/>
    <mergeCell ref="H24:H25"/>
    <mergeCell ref="I24:I25"/>
    <mergeCell ref="M24:M25"/>
    <mergeCell ref="N24:N25"/>
    <mergeCell ref="M22:M23"/>
    <mergeCell ref="N22:N23"/>
    <mergeCell ref="O22:O23"/>
    <mergeCell ref="P22:P23"/>
    <mergeCell ref="Q22:Q23"/>
    <mergeCell ref="R22:R23"/>
    <mergeCell ref="G22:G23"/>
    <mergeCell ref="H22:H23"/>
    <mergeCell ref="I22:I23"/>
    <mergeCell ref="J22:J25"/>
    <mergeCell ref="K22:K23"/>
    <mergeCell ref="L22:L23"/>
    <mergeCell ref="K24:K25"/>
    <mergeCell ref="L24:L25"/>
    <mergeCell ref="A22:A25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M20:M21"/>
    <mergeCell ref="N20:N21"/>
    <mergeCell ref="O20:O21"/>
    <mergeCell ref="P20:P21"/>
    <mergeCell ref="Q20:Q21"/>
    <mergeCell ref="R20:R21"/>
    <mergeCell ref="B20:B21"/>
    <mergeCell ref="C20:C21"/>
    <mergeCell ref="D20:D21"/>
    <mergeCell ref="E20:E21"/>
    <mergeCell ref="F20:F21"/>
    <mergeCell ref="G20:G21"/>
    <mergeCell ref="M18:M19"/>
    <mergeCell ref="N18:N19"/>
    <mergeCell ref="O18:O19"/>
    <mergeCell ref="P18:P19"/>
    <mergeCell ref="Q18:Q19"/>
    <mergeCell ref="R18:R19"/>
    <mergeCell ref="G18:G19"/>
    <mergeCell ref="H18:H19"/>
    <mergeCell ref="I18:I19"/>
    <mergeCell ref="J18:J21"/>
    <mergeCell ref="K18:K19"/>
    <mergeCell ref="L18:L19"/>
    <mergeCell ref="K20:K21"/>
    <mergeCell ref="L20:L21"/>
    <mergeCell ref="H20:H21"/>
    <mergeCell ref="I20:I21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F16:F17"/>
    <mergeCell ref="G16:G17"/>
    <mergeCell ref="H16:H17"/>
    <mergeCell ref="I16:I17"/>
    <mergeCell ref="M16:M17"/>
    <mergeCell ref="N16:N17"/>
    <mergeCell ref="M14:M15"/>
    <mergeCell ref="N14:N15"/>
    <mergeCell ref="O14:O15"/>
    <mergeCell ref="P14:P15"/>
    <mergeCell ref="Q14:Q15"/>
    <mergeCell ref="R14:R15"/>
    <mergeCell ref="G14:G15"/>
    <mergeCell ref="H14:H15"/>
    <mergeCell ref="I14:I15"/>
    <mergeCell ref="J14:J17"/>
    <mergeCell ref="K14:K15"/>
    <mergeCell ref="L14:L15"/>
    <mergeCell ref="K16:K17"/>
    <mergeCell ref="L16:L17"/>
    <mergeCell ref="A14:A17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M12:M13"/>
    <mergeCell ref="N12:N13"/>
    <mergeCell ref="O12:O13"/>
    <mergeCell ref="P12:P13"/>
    <mergeCell ref="Q12:Q13"/>
    <mergeCell ref="R12:R13"/>
    <mergeCell ref="B12:B13"/>
    <mergeCell ref="C12:C13"/>
    <mergeCell ref="D12:D13"/>
    <mergeCell ref="E12:E13"/>
    <mergeCell ref="F12:F13"/>
    <mergeCell ref="G12:G13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3"/>
    <mergeCell ref="K10:K11"/>
    <mergeCell ref="L10:L11"/>
    <mergeCell ref="K12:K13"/>
    <mergeCell ref="L12:L13"/>
    <mergeCell ref="H12:H13"/>
    <mergeCell ref="I12:I13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F8:F9"/>
    <mergeCell ref="G8:G9"/>
    <mergeCell ref="H8:H9"/>
    <mergeCell ref="I8:I9"/>
    <mergeCell ref="M8:M9"/>
    <mergeCell ref="N8:N9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9"/>
    <mergeCell ref="K6:K7"/>
    <mergeCell ref="L6:L7"/>
    <mergeCell ref="K8:K9"/>
    <mergeCell ref="L8:L9"/>
    <mergeCell ref="A6:A9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E108:E109"/>
    <mergeCell ref="F108:F109"/>
    <mergeCell ref="G108:G109"/>
    <mergeCell ref="H108:H109"/>
    <mergeCell ref="A108:A109"/>
    <mergeCell ref="B108:B109"/>
    <mergeCell ref="C108:C109"/>
    <mergeCell ref="D108:D109"/>
    <mergeCell ref="M108:M109"/>
    <mergeCell ref="N108:N109"/>
    <mergeCell ref="O108:O109"/>
    <mergeCell ref="P108:P109"/>
    <mergeCell ref="I108:I109"/>
    <mergeCell ref="J108:J109"/>
    <mergeCell ref="K108:K109"/>
    <mergeCell ref="L108:L109"/>
    <mergeCell ref="Q108:Q109"/>
    <mergeCell ref="R108:R109"/>
    <mergeCell ref="A110:A113"/>
    <mergeCell ref="B110:B111"/>
    <mergeCell ref="C110:C111"/>
    <mergeCell ref="D110:D111"/>
    <mergeCell ref="E110:E111"/>
    <mergeCell ref="F110:F111"/>
    <mergeCell ref="G110:G111"/>
    <mergeCell ref="H110:H111"/>
    <mergeCell ref="M110:M111"/>
    <mergeCell ref="N110:N111"/>
    <mergeCell ref="O110:O111"/>
    <mergeCell ref="P110:P111"/>
    <mergeCell ref="I110:I111"/>
    <mergeCell ref="J110:J113"/>
    <mergeCell ref="K110:K111"/>
    <mergeCell ref="L110:L111"/>
    <mergeCell ref="K112:K113"/>
    <mergeCell ref="L112:L113"/>
    <mergeCell ref="Q110:Q111"/>
    <mergeCell ref="R110:R111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G114:G115"/>
    <mergeCell ref="H114:H115"/>
    <mergeCell ref="M112:M113"/>
    <mergeCell ref="N112:N113"/>
    <mergeCell ref="O112:O113"/>
    <mergeCell ref="P112:P113"/>
    <mergeCell ref="K116:K117"/>
    <mergeCell ref="L116:L117"/>
    <mergeCell ref="Q112:Q113"/>
    <mergeCell ref="R112:R113"/>
    <mergeCell ref="A114:A117"/>
    <mergeCell ref="B114:B115"/>
    <mergeCell ref="C114:C115"/>
    <mergeCell ref="D114:D115"/>
    <mergeCell ref="E114:E115"/>
    <mergeCell ref="F114:F115"/>
    <mergeCell ref="H116:H117"/>
    <mergeCell ref="I116:I117"/>
    <mergeCell ref="M114:M115"/>
    <mergeCell ref="N114:N115"/>
    <mergeCell ref="O114:O115"/>
    <mergeCell ref="P114:P115"/>
    <mergeCell ref="I114:I115"/>
    <mergeCell ref="J114:J117"/>
    <mergeCell ref="K114:K115"/>
    <mergeCell ref="L114:L115"/>
    <mergeCell ref="B116:B117"/>
    <mergeCell ref="C116:C117"/>
    <mergeCell ref="D116:D117"/>
    <mergeCell ref="E116:E117"/>
    <mergeCell ref="F116:F117"/>
    <mergeCell ref="G116:G117"/>
    <mergeCell ref="M116:M117"/>
    <mergeCell ref="N116:N117"/>
    <mergeCell ref="O116:O117"/>
    <mergeCell ref="P116:P117"/>
    <mergeCell ref="Q114:Q115"/>
    <mergeCell ref="R114:R115"/>
    <mergeCell ref="Q116:Q117"/>
    <mergeCell ref="R116:R117"/>
    <mergeCell ref="A118:A121"/>
    <mergeCell ref="B118:B119"/>
    <mergeCell ref="C118:C119"/>
    <mergeCell ref="D118:D119"/>
    <mergeCell ref="E118:E119"/>
    <mergeCell ref="F118:F119"/>
    <mergeCell ref="M118:M119"/>
    <mergeCell ref="N118:N119"/>
    <mergeCell ref="O118:O119"/>
    <mergeCell ref="P118:P119"/>
    <mergeCell ref="I118:I119"/>
    <mergeCell ref="J118:J121"/>
    <mergeCell ref="K118:K119"/>
    <mergeCell ref="L118:L119"/>
    <mergeCell ref="O120:O121"/>
    <mergeCell ref="P120:P121"/>
    <mergeCell ref="Q118:Q119"/>
    <mergeCell ref="R118:R119"/>
    <mergeCell ref="B120:B121"/>
    <mergeCell ref="C120:C121"/>
    <mergeCell ref="D120:D121"/>
    <mergeCell ref="E120:E121"/>
    <mergeCell ref="F120:F121"/>
    <mergeCell ref="G120:G121"/>
    <mergeCell ref="G118:G119"/>
    <mergeCell ref="H118:H119"/>
    <mergeCell ref="H120:H121"/>
    <mergeCell ref="I120:I121"/>
    <mergeCell ref="G122:G123"/>
    <mergeCell ref="H122:H123"/>
    <mergeCell ref="M120:M121"/>
    <mergeCell ref="N120:N121"/>
    <mergeCell ref="K120:K121"/>
    <mergeCell ref="L120:L121"/>
    <mergeCell ref="Q120:Q121"/>
    <mergeCell ref="R120:R121"/>
    <mergeCell ref="Q122:Q123"/>
    <mergeCell ref="R122:R123"/>
    <mergeCell ref="Q124:Q125"/>
    <mergeCell ref="R124:R125"/>
    <mergeCell ref="A122:A125"/>
    <mergeCell ref="B122:B123"/>
    <mergeCell ref="C122:C123"/>
    <mergeCell ref="D122:D123"/>
    <mergeCell ref="E122:E123"/>
    <mergeCell ref="F122:F123"/>
    <mergeCell ref="B124:B125"/>
    <mergeCell ref="C124:C125"/>
    <mergeCell ref="D124:D125"/>
    <mergeCell ref="E124:E125"/>
    <mergeCell ref="O122:O123"/>
    <mergeCell ref="P122:P123"/>
    <mergeCell ref="I122:I123"/>
    <mergeCell ref="J122:J125"/>
    <mergeCell ref="K122:K123"/>
    <mergeCell ref="L122:L123"/>
    <mergeCell ref="K124:K125"/>
    <mergeCell ref="L124:L125"/>
    <mergeCell ref="M122:M123"/>
    <mergeCell ref="N122:N123"/>
    <mergeCell ref="F124:F125"/>
    <mergeCell ref="G124:G125"/>
    <mergeCell ref="M124:M125"/>
    <mergeCell ref="N124:N125"/>
    <mergeCell ref="O124:O125"/>
    <mergeCell ref="P124:P125"/>
    <mergeCell ref="H124:H125"/>
    <mergeCell ref="I124:I125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M128:M129"/>
    <mergeCell ref="N128:N129"/>
    <mergeCell ref="O128:O129"/>
    <mergeCell ref="P128:P129"/>
    <mergeCell ref="I128:I129"/>
    <mergeCell ref="J128:J129"/>
    <mergeCell ref="K128:K129"/>
    <mergeCell ref="L128:L129"/>
    <mergeCell ref="Q128:Q129"/>
    <mergeCell ref="R128:R129"/>
    <mergeCell ref="A130:A133"/>
    <mergeCell ref="B130:B131"/>
    <mergeCell ref="C130:C131"/>
    <mergeCell ref="D130:D131"/>
    <mergeCell ref="E130:E131"/>
    <mergeCell ref="F130:F131"/>
    <mergeCell ref="G130:G131"/>
    <mergeCell ref="H130:H131"/>
    <mergeCell ref="M130:M131"/>
    <mergeCell ref="N130:N131"/>
    <mergeCell ref="O130:O131"/>
    <mergeCell ref="P130:P131"/>
    <mergeCell ref="I130:I131"/>
    <mergeCell ref="J130:J133"/>
    <mergeCell ref="K130:K131"/>
    <mergeCell ref="L130:L131"/>
    <mergeCell ref="K132:K133"/>
    <mergeCell ref="L132:L133"/>
    <mergeCell ref="Q130:Q131"/>
    <mergeCell ref="R130:R131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G134:G135"/>
    <mergeCell ref="H134:H135"/>
    <mergeCell ref="M132:M133"/>
    <mergeCell ref="N132:N133"/>
    <mergeCell ref="O132:O133"/>
    <mergeCell ref="P132:P133"/>
    <mergeCell ref="K136:K137"/>
    <mergeCell ref="L136:L137"/>
    <mergeCell ref="Q132:Q133"/>
    <mergeCell ref="R132:R133"/>
    <mergeCell ref="A134:A137"/>
    <mergeCell ref="B134:B135"/>
    <mergeCell ref="C134:C135"/>
    <mergeCell ref="D134:D135"/>
    <mergeCell ref="E134:E135"/>
    <mergeCell ref="F134:F135"/>
    <mergeCell ref="H136:H137"/>
    <mergeCell ref="I136:I137"/>
    <mergeCell ref="M134:M135"/>
    <mergeCell ref="N134:N135"/>
    <mergeCell ref="O134:O135"/>
    <mergeCell ref="P134:P135"/>
    <mergeCell ref="I134:I135"/>
    <mergeCell ref="J134:J137"/>
    <mergeCell ref="K134:K135"/>
    <mergeCell ref="L134:L135"/>
    <mergeCell ref="B136:B137"/>
    <mergeCell ref="C136:C137"/>
    <mergeCell ref="D136:D137"/>
    <mergeCell ref="E136:E137"/>
    <mergeCell ref="F136:F137"/>
    <mergeCell ref="G136:G137"/>
    <mergeCell ref="M136:M137"/>
    <mergeCell ref="N136:N137"/>
    <mergeCell ref="O136:O137"/>
    <mergeCell ref="P136:P137"/>
    <mergeCell ref="Q134:Q135"/>
    <mergeCell ref="R134:R135"/>
    <mergeCell ref="Q136:Q137"/>
    <mergeCell ref="R136:R137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M140:M141"/>
    <mergeCell ref="N140:N141"/>
    <mergeCell ref="O140:O141"/>
    <mergeCell ref="P140:P141"/>
    <mergeCell ref="I140:I141"/>
    <mergeCell ref="J140:J141"/>
    <mergeCell ref="K140:K141"/>
    <mergeCell ref="L140:L141"/>
    <mergeCell ref="Q140:Q141"/>
    <mergeCell ref="R140:R141"/>
    <mergeCell ref="A142:A145"/>
    <mergeCell ref="B142:B143"/>
    <mergeCell ref="C142:C143"/>
    <mergeCell ref="D142:D143"/>
    <mergeCell ref="E142:E143"/>
    <mergeCell ref="F142:F143"/>
    <mergeCell ref="G142:G143"/>
    <mergeCell ref="H142:H143"/>
    <mergeCell ref="M142:M143"/>
    <mergeCell ref="N142:N143"/>
    <mergeCell ref="O142:O143"/>
    <mergeCell ref="P142:P143"/>
    <mergeCell ref="I142:I143"/>
    <mergeCell ref="J142:J145"/>
    <mergeCell ref="K142:K143"/>
    <mergeCell ref="L142:L143"/>
    <mergeCell ref="K144:K145"/>
    <mergeCell ref="L144:L145"/>
    <mergeCell ref="Q142:Q143"/>
    <mergeCell ref="R142:R143"/>
    <mergeCell ref="B144:B145"/>
    <mergeCell ref="C144:C145"/>
    <mergeCell ref="D144:D145"/>
    <mergeCell ref="E144:E145"/>
    <mergeCell ref="F144:F145"/>
    <mergeCell ref="G144:G145"/>
    <mergeCell ref="H144:H145"/>
    <mergeCell ref="I144:I145"/>
    <mergeCell ref="Q144:Q145"/>
    <mergeCell ref="R144:R145"/>
    <mergeCell ref="A147:I147"/>
    <mergeCell ref="J147:R147"/>
    <mergeCell ref="M144:M145"/>
    <mergeCell ref="N144:N145"/>
    <mergeCell ref="O144:O145"/>
    <mergeCell ref="P144:P145"/>
    <mergeCell ref="E149:E150"/>
    <mergeCell ref="F149:F150"/>
    <mergeCell ref="G149:G150"/>
    <mergeCell ref="H149:H150"/>
    <mergeCell ref="A149:A150"/>
    <mergeCell ref="B149:B150"/>
    <mergeCell ref="C149:C150"/>
    <mergeCell ref="D149:D150"/>
    <mergeCell ref="M149:M150"/>
    <mergeCell ref="N149:N150"/>
    <mergeCell ref="O149:O150"/>
    <mergeCell ref="P149:P150"/>
    <mergeCell ref="I149:I150"/>
    <mergeCell ref="J149:J150"/>
    <mergeCell ref="K149:K150"/>
    <mergeCell ref="L149:L150"/>
    <mergeCell ref="Q149:Q150"/>
    <mergeCell ref="R149:R150"/>
    <mergeCell ref="A151:A154"/>
    <mergeCell ref="B151:B152"/>
    <mergeCell ref="C151:C152"/>
    <mergeCell ref="D151:D152"/>
    <mergeCell ref="E151:E152"/>
    <mergeCell ref="F151:F152"/>
    <mergeCell ref="G151:G152"/>
    <mergeCell ref="H151:H152"/>
    <mergeCell ref="M151:M152"/>
    <mergeCell ref="N151:N152"/>
    <mergeCell ref="I151:I152"/>
    <mergeCell ref="J151:J154"/>
    <mergeCell ref="K151:K152"/>
    <mergeCell ref="L151:L152"/>
    <mergeCell ref="K153:K154"/>
    <mergeCell ref="L153:L154"/>
    <mergeCell ref="M153:M154"/>
    <mergeCell ref="N153:N154"/>
    <mergeCell ref="P153:P154"/>
    <mergeCell ref="Q151:Q152"/>
    <mergeCell ref="R151:R152"/>
    <mergeCell ref="Q153:Q154"/>
    <mergeCell ref="R153:R154"/>
    <mergeCell ref="O151:O152"/>
    <mergeCell ref="P151:P152"/>
    <mergeCell ref="F153:F154"/>
    <mergeCell ref="G153:G154"/>
    <mergeCell ref="H153:H154"/>
    <mergeCell ref="I153:I154"/>
    <mergeCell ref="O153:O154"/>
    <mergeCell ref="H155:H156"/>
    <mergeCell ref="M155:M156"/>
    <mergeCell ref="F155:F156"/>
    <mergeCell ref="G155:G156"/>
    <mergeCell ref="N155:N156"/>
    <mergeCell ref="B153:B154"/>
    <mergeCell ref="C153:C154"/>
    <mergeCell ref="D153:D154"/>
    <mergeCell ref="E153:E154"/>
    <mergeCell ref="B155:B156"/>
    <mergeCell ref="C155:C156"/>
    <mergeCell ref="D155:D156"/>
    <mergeCell ref="E155:E156"/>
    <mergeCell ref="O155:O156"/>
    <mergeCell ref="P155:P156"/>
    <mergeCell ref="I155:I156"/>
    <mergeCell ref="J155:J158"/>
    <mergeCell ref="K155:K156"/>
    <mergeCell ref="L155:L156"/>
    <mergeCell ref="O157:O158"/>
    <mergeCell ref="P157:P158"/>
    <mergeCell ref="A159:I159"/>
    <mergeCell ref="A155:A158"/>
    <mergeCell ref="Q155:Q156"/>
    <mergeCell ref="R155:R156"/>
    <mergeCell ref="B157:B158"/>
    <mergeCell ref="C157:C158"/>
    <mergeCell ref="D157:D158"/>
    <mergeCell ref="E157:E158"/>
    <mergeCell ref="F157:F158"/>
    <mergeCell ref="G157:G158"/>
    <mergeCell ref="P161:P162"/>
    <mergeCell ref="M161:M162"/>
    <mergeCell ref="H157:H158"/>
    <mergeCell ref="I157:I158"/>
    <mergeCell ref="G161:G162"/>
    <mergeCell ref="H161:H162"/>
    <mergeCell ref="M157:M158"/>
    <mergeCell ref="N157:N158"/>
    <mergeCell ref="K157:K158"/>
    <mergeCell ref="L157:L158"/>
    <mergeCell ref="D163:D164"/>
    <mergeCell ref="E163:E164"/>
    <mergeCell ref="Q157:Q158"/>
    <mergeCell ref="R157:R158"/>
    <mergeCell ref="Q161:Q162"/>
    <mergeCell ref="R161:R162"/>
    <mergeCell ref="Q163:Q164"/>
    <mergeCell ref="R163:R164"/>
    <mergeCell ref="J159:R159"/>
    <mergeCell ref="O161:O162"/>
    <mergeCell ref="K163:K164"/>
    <mergeCell ref="L163:L164"/>
    <mergeCell ref="A161:A164"/>
    <mergeCell ref="B161:B162"/>
    <mergeCell ref="C161:C162"/>
    <mergeCell ref="D161:D162"/>
    <mergeCell ref="E161:E162"/>
    <mergeCell ref="F161:F162"/>
    <mergeCell ref="B163:B164"/>
    <mergeCell ref="C163:C164"/>
    <mergeCell ref="N161:N162"/>
    <mergeCell ref="F163:F164"/>
    <mergeCell ref="G163:G164"/>
    <mergeCell ref="M163:M164"/>
    <mergeCell ref="N163:N164"/>
    <mergeCell ref="O163:O164"/>
    <mergeCell ref="I161:I162"/>
    <mergeCell ref="J161:J164"/>
    <mergeCell ref="K161:K162"/>
    <mergeCell ref="L161:L162"/>
    <mergeCell ref="P163:P164"/>
    <mergeCell ref="H163:H164"/>
    <mergeCell ref="I163:I164"/>
    <mergeCell ref="A165:A168"/>
    <mergeCell ref="B165:B166"/>
    <mergeCell ref="C165:C166"/>
    <mergeCell ref="D165:D166"/>
    <mergeCell ref="E165:E166"/>
    <mergeCell ref="F165:F166"/>
    <mergeCell ref="M165:M166"/>
    <mergeCell ref="N165:N166"/>
    <mergeCell ref="O165:O166"/>
    <mergeCell ref="P165:P166"/>
    <mergeCell ref="I165:I166"/>
    <mergeCell ref="J165:J168"/>
    <mergeCell ref="K165:K166"/>
    <mergeCell ref="L165:L166"/>
    <mergeCell ref="O167:O168"/>
    <mergeCell ref="P167:P168"/>
    <mergeCell ref="Q165:Q166"/>
    <mergeCell ref="R165:R166"/>
    <mergeCell ref="B167:B168"/>
    <mergeCell ref="C167:C168"/>
    <mergeCell ref="D167:D168"/>
    <mergeCell ref="E167:E168"/>
    <mergeCell ref="F167:F168"/>
    <mergeCell ref="G167:G168"/>
    <mergeCell ref="G165:G166"/>
    <mergeCell ref="H165:H166"/>
    <mergeCell ref="H167:H168"/>
    <mergeCell ref="I167:I168"/>
    <mergeCell ref="G172:G173"/>
    <mergeCell ref="H172:H173"/>
    <mergeCell ref="M167:M168"/>
    <mergeCell ref="N167:N168"/>
    <mergeCell ref="K167:K168"/>
    <mergeCell ref="L167:L168"/>
    <mergeCell ref="Q167:Q168"/>
    <mergeCell ref="R167:R168"/>
    <mergeCell ref="Q172:Q173"/>
    <mergeCell ref="R172:R173"/>
    <mergeCell ref="Q174:Q175"/>
    <mergeCell ref="R174:R175"/>
    <mergeCell ref="A172:A175"/>
    <mergeCell ref="B172:B173"/>
    <mergeCell ref="C172:C173"/>
    <mergeCell ref="D172:D173"/>
    <mergeCell ref="E172:E173"/>
    <mergeCell ref="F172:F173"/>
    <mergeCell ref="B174:B175"/>
    <mergeCell ref="C174:C175"/>
    <mergeCell ref="D174:D175"/>
    <mergeCell ref="E174:E175"/>
    <mergeCell ref="O172:O173"/>
    <mergeCell ref="P172:P173"/>
    <mergeCell ref="I172:I173"/>
    <mergeCell ref="J172:J175"/>
    <mergeCell ref="K172:K173"/>
    <mergeCell ref="L172:L173"/>
    <mergeCell ref="K174:K175"/>
    <mergeCell ref="L174:L175"/>
    <mergeCell ref="M172:M173"/>
    <mergeCell ref="N172:N173"/>
    <mergeCell ref="F174:F175"/>
    <mergeCell ref="G174:G175"/>
    <mergeCell ref="M174:M175"/>
    <mergeCell ref="N174:N175"/>
    <mergeCell ref="O174:O175"/>
    <mergeCell ref="P174:P175"/>
    <mergeCell ref="H174:H175"/>
    <mergeCell ref="I174:I175"/>
    <mergeCell ref="A176:A179"/>
    <mergeCell ref="B176:B177"/>
    <mergeCell ref="C176:C177"/>
    <mergeCell ref="D176:D177"/>
    <mergeCell ref="E176:E177"/>
    <mergeCell ref="F176:F177"/>
    <mergeCell ref="G176:G177"/>
    <mergeCell ref="H176:H177"/>
    <mergeCell ref="I176:I177"/>
    <mergeCell ref="B178:B179"/>
    <mergeCell ref="C178:C179"/>
    <mergeCell ref="D178:D179"/>
    <mergeCell ref="E178:E179"/>
    <mergeCell ref="F178:F179"/>
    <mergeCell ref="G178:G179"/>
    <mergeCell ref="H178:H179"/>
    <mergeCell ref="I178:I179"/>
    <mergeCell ref="O176:O177"/>
    <mergeCell ref="P176:P177"/>
    <mergeCell ref="Q176:Q177"/>
    <mergeCell ref="J176:J179"/>
    <mergeCell ref="K176:K177"/>
    <mergeCell ref="L176:L177"/>
    <mergeCell ref="M176:M177"/>
    <mergeCell ref="N178:N179"/>
    <mergeCell ref="O178:O179"/>
    <mergeCell ref="P178:P179"/>
    <mergeCell ref="Q178:Q179"/>
    <mergeCell ref="R178:R179"/>
    <mergeCell ref="N176:N177"/>
    <mergeCell ref="E183:E184"/>
    <mergeCell ref="F183:F184"/>
    <mergeCell ref="G183:G184"/>
    <mergeCell ref="H183:H184"/>
    <mergeCell ref="O183:O184"/>
    <mergeCell ref="P183:P184"/>
    <mergeCell ref="A183:A186"/>
    <mergeCell ref="B183:B184"/>
    <mergeCell ref="C183:C184"/>
    <mergeCell ref="D183:D184"/>
    <mergeCell ref="M183:M184"/>
    <mergeCell ref="N183:N184"/>
    <mergeCell ref="I183:I184"/>
    <mergeCell ref="J183:J186"/>
    <mergeCell ref="K183:K184"/>
    <mergeCell ref="L183:L184"/>
    <mergeCell ref="Q183:Q184"/>
    <mergeCell ref="R183:R184"/>
    <mergeCell ref="B185:B186"/>
    <mergeCell ref="C185:C186"/>
    <mergeCell ref="D185:D186"/>
    <mergeCell ref="E185:E186"/>
    <mergeCell ref="F185:F186"/>
    <mergeCell ref="G185:G186"/>
    <mergeCell ref="H185:H186"/>
    <mergeCell ref="I185:I186"/>
    <mergeCell ref="Q185:Q186"/>
    <mergeCell ref="R185:R186"/>
    <mergeCell ref="M185:M186"/>
    <mergeCell ref="N185:N186"/>
    <mergeCell ref="O185:O186"/>
    <mergeCell ref="P185:P186"/>
    <mergeCell ref="K185:K186"/>
    <mergeCell ref="L185:L186"/>
    <mergeCell ref="A180:I180"/>
    <mergeCell ref="J180:R180"/>
    <mergeCell ref="A169:I169"/>
    <mergeCell ref="J169:R169"/>
    <mergeCell ref="R176:R177"/>
    <mergeCell ref="K178:K179"/>
    <mergeCell ref="L178:L179"/>
    <mergeCell ref="M178:M179"/>
  </mergeCells>
  <printOptions horizontalCentered="1"/>
  <pageMargins left="0" right="0" top="0" bottom="0" header="0.5118110236220472" footer="0.5118110236220472"/>
  <pageSetup horizontalDpi="300" verticalDpi="300" orientation="portrait" paperSize="9" r:id="rId1"/>
  <rowBreaks count="1" manualBreakCount="1">
    <brk id="1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9">
      <selection activeCell="I31" sqref="A25:I31"/>
    </sheetView>
  </sheetViews>
  <sheetFormatPr defaultColWidth="9.140625" defaultRowHeight="12.75"/>
  <sheetData>
    <row r="1" spans="1:8" ht="57.75" customHeight="1" thickBot="1">
      <c r="A1" s="354" t="str">
        <f>HYPERLINK('[1]реквизиты'!$A$2)</f>
        <v>Лично-командный чемпионат МВД России по самозащите без оружия</v>
      </c>
      <c r="B1" s="355"/>
      <c r="C1" s="355"/>
      <c r="D1" s="355"/>
      <c r="E1" s="355"/>
      <c r="F1" s="355"/>
      <c r="G1" s="355"/>
      <c r="H1" s="356"/>
    </row>
    <row r="2" spans="1:8" ht="12.75">
      <c r="A2" s="357" t="str">
        <f>HYPERLINK('[1]реквизиты'!$A$3)</f>
        <v>24.01-28.01  2017 г.     г. Рязань</v>
      </c>
      <c r="B2" s="357"/>
      <c r="C2" s="357"/>
      <c r="D2" s="357"/>
      <c r="E2" s="357"/>
      <c r="F2" s="357"/>
      <c r="G2" s="357"/>
      <c r="H2" s="357"/>
    </row>
    <row r="3" spans="1:8" ht="18.75" thickBot="1">
      <c r="A3" s="358" t="s">
        <v>31</v>
      </c>
      <c r="B3" s="358"/>
      <c r="C3" s="358"/>
      <c r="D3" s="358"/>
      <c r="E3" s="358"/>
      <c r="F3" s="358"/>
      <c r="G3" s="358"/>
      <c r="H3" s="358"/>
    </row>
    <row r="4" spans="2:8" ht="18.75" thickBot="1">
      <c r="B4" s="73"/>
      <c r="C4" s="74"/>
      <c r="D4" s="359" t="str">
        <f>HYPERLINK('пр.взв.'!F3)</f>
        <v>в.к.  74  кг</v>
      </c>
      <c r="E4" s="360"/>
      <c r="F4" s="361"/>
      <c r="G4" s="74"/>
      <c r="H4" s="74"/>
    </row>
    <row r="5" spans="1:8" ht="18.75" thickBot="1">
      <c r="A5" s="74"/>
      <c r="B5" s="74"/>
      <c r="C5" s="74"/>
      <c r="D5" s="74"/>
      <c r="E5" s="74"/>
      <c r="F5" s="74"/>
      <c r="G5" s="74"/>
      <c r="H5" s="74"/>
    </row>
    <row r="6" spans="1:10" ht="18">
      <c r="A6" s="362" t="s">
        <v>32</v>
      </c>
      <c r="B6" s="343" t="str">
        <f>VLOOKUP(J6,'пр.взв.'!B6:H133,2,FALSE)</f>
        <v>ТАБУРЧЕНКО Павел Алексеевич            </v>
      </c>
      <c r="C6" s="343"/>
      <c r="D6" s="343"/>
      <c r="E6" s="343"/>
      <c r="F6" s="343"/>
      <c r="G6" s="343"/>
      <c r="H6" s="338" t="str">
        <f>VLOOKUP(J6,'пр.взв.'!B6:H133,3,FALSE)</f>
        <v>28.04.1989 мс                             </v>
      </c>
      <c r="I6" s="74"/>
      <c r="J6" s="75">
        <f>'пр.хода А'!M31</f>
        <v>9</v>
      </c>
    </row>
    <row r="7" spans="1:10" ht="18">
      <c r="A7" s="363"/>
      <c r="B7" s="344"/>
      <c r="C7" s="344"/>
      <c r="D7" s="344"/>
      <c r="E7" s="344"/>
      <c r="F7" s="344"/>
      <c r="G7" s="344"/>
      <c r="H7" s="339"/>
      <c r="I7" s="74"/>
      <c r="J7" s="75"/>
    </row>
    <row r="8" spans="1:10" ht="18">
      <c r="A8" s="363"/>
      <c r="B8" s="340" t="str">
        <f>VLOOKUP(J6,'пр.взв.'!B6:H133,4,FALSE)</f>
        <v>УМВД по Рязанской обл.         </v>
      </c>
      <c r="C8" s="340"/>
      <c r="D8" s="340"/>
      <c r="E8" s="340"/>
      <c r="F8" s="340"/>
      <c r="G8" s="340"/>
      <c r="H8" s="339"/>
      <c r="I8" s="74"/>
      <c r="J8" s="75"/>
    </row>
    <row r="9" spans="1:10" ht="18.75" thickBot="1">
      <c r="A9" s="364"/>
      <c r="B9" s="341"/>
      <c r="C9" s="341"/>
      <c r="D9" s="341"/>
      <c r="E9" s="341"/>
      <c r="F9" s="341"/>
      <c r="G9" s="341"/>
      <c r="H9" s="342"/>
      <c r="I9" s="74"/>
      <c r="J9" s="75"/>
    </row>
    <row r="10" spans="1:10" ht="18.75" thickBot="1">
      <c r="A10" s="74"/>
      <c r="B10" s="74"/>
      <c r="C10" s="74"/>
      <c r="D10" s="74"/>
      <c r="E10" s="74"/>
      <c r="F10" s="74"/>
      <c r="G10" s="74"/>
      <c r="H10" s="74"/>
      <c r="I10" s="74"/>
      <c r="J10" s="75"/>
    </row>
    <row r="11" spans="1:10" ht="18">
      <c r="A11" s="351" t="s">
        <v>33</v>
      </c>
      <c r="B11" s="343" t="str">
        <f>VLOOKUP(J11,'пр.взв.'!B6:H133,2,FALSE)</f>
        <v>ШАБУРОВ Александр Владимирович</v>
      </c>
      <c r="C11" s="343"/>
      <c r="D11" s="343"/>
      <c r="E11" s="343"/>
      <c r="F11" s="343"/>
      <c r="G11" s="343"/>
      <c r="H11" s="338" t="str">
        <f>VLOOKUP(J11,'пр.взв.'!B6:H133,3,FALSE)</f>
        <v>20.05.1986 мсмк                            </v>
      </c>
      <c r="I11" s="74"/>
      <c r="J11" s="75">
        <f>'пр.хода А'!M39</f>
        <v>22</v>
      </c>
    </row>
    <row r="12" spans="1:10" ht="18">
      <c r="A12" s="352"/>
      <c r="B12" s="344"/>
      <c r="C12" s="344"/>
      <c r="D12" s="344"/>
      <c r="E12" s="344"/>
      <c r="F12" s="344"/>
      <c r="G12" s="344"/>
      <c r="H12" s="339"/>
      <c r="I12" s="74"/>
      <c r="J12" s="75"/>
    </row>
    <row r="13" spans="1:10" ht="18">
      <c r="A13" s="352"/>
      <c r="B13" s="340" t="str">
        <f>VLOOKUP(J11,'пр.взв.'!B6:H133,4,FALSE)</f>
        <v>МВД по Р. Татарстан           </v>
      </c>
      <c r="C13" s="340"/>
      <c r="D13" s="340"/>
      <c r="E13" s="340"/>
      <c r="F13" s="340"/>
      <c r="G13" s="340"/>
      <c r="H13" s="339"/>
      <c r="I13" s="74"/>
      <c r="J13" s="75"/>
    </row>
    <row r="14" spans="1:10" ht="18.75" thickBot="1">
      <c r="A14" s="353"/>
      <c r="B14" s="341"/>
      <c r="C14" s="341"/>
      <c r="D14" s="341"/>
      <c r="E14" s="341"/>
      <c r="F14" s="341"/>
      <c r="G14" s="341"/>
      <c r="H14" s="342"/>
      <c r="I14" s="74"/>
      <c r="J14" s="75"/>
    </row>
    <row r="15" spans="1:10" ht="18.75" thickBot="1">
      <c r="A15" s="74"/>
      <c r="B15" s="74"/>
      <c r="C15" s="74"/>
      <c r="D15" s="74"/>
      <c r="E15" s="74"/>
      <c r="F15" s="74"/>
      <c r="G15" s="74"/>
      <c r="H15" s="74"/>
      <c r="I15" s="74"/>
      <c r="J15" s="75"/>
    </row>
    <row r="16" spans="1:10" ht="18">
      <c r="A16" s="348" t="s">
        <v>34</v>
      </c>
      <c r="B16" s="343" t="str">
        <f>VLOOKUP(J16,'пр.взв.'!B6:H133,2,FALSE)</f>
        <v>ШЕВОЦУКОВ Рустам Схатбиевич</v>
      </c>
      <c r="C16" s="343"/>
      <c r="D16" s="343"/>
      <c r="E16" s="343"/>
      <c r="F16" s="343"/>
      <c r="G16" s="343"/>
      <c r="H16" s="338" t="str">
        <f>VLOOKUP(J16,'пр.взв.'!B6:H133,3,FALSE)</f>
        <v>06.08.1988 кмс                             </v>
      </c>
      <c r="I16" s="74"/>
      <c r="J16" s="79">
        <f>'пр.хода А'!R19</f>
        <v>17</v>
      </c>
    </row>
    <row r="17" spans="1:10" ht="18">
      <c r="A17" s="349"/>
      <c r="B17" s="344"/>
      <c r="C17" s="344"/>
      <c r="D17" s="344"/>
      <c r="E17" s="344"/>
      <c r="F17" s="344"/>
      <c r="G17" s="344"/>
      <c r="H17" s="339"/>
      <c r="I17" s="74"/>
      <c r="J17" s="75"/>
    </row>
    <row r="18" spans="1:10" ht="18">
      <c r="A18" s="349"/>
      <c r="B18" s="340" t="str">
        <f>VLOOKUP(J16,'пр.взв.'!B6:H133,4,FALSE)</f>
        <v>ГУ МВД по Краснодарскому кр      </v>
      </c>
      <c r="C18" s="340"/>
      <c r="D18" s="340"/>
      <c r="E18" s="340"/>
      <c r="F18" s="340"/>
      <c r="G18" s="340"/>
      <c r="H18" s="339"/>
      <c r="I18" s="74"/>
      <c r="J18" s="75"/>
    </row>
    <row r="19" spans="1:10" ht="18.75" thickBot="1">
      <c r="A19" s="350"/>
      <c r="B19" s="341"/>
      <c r="C19" s="341"/>
      <c r="D19" s="341"/>
      <c r="E19" s="341"/>
      <c r="F19" s="341"/>
      <c r="G19" s="341"/>
      <c r="H19" s="342"/>
      <c r="I19" s="74"/>
      <c r="J19" s="75"/>
    </row>
    <row r="20" spans="1:10" ht="18.75" thickBot="1">
      <c r="A20" s="74"/>
      <c r="B20" s="74"/>
      <c r="C20" s="74"/>
      <c r="D20" s="74"/>
      <c r="E20" s="74"/>
      <c r="F20" s="74"/>
      <c r="G20" s="74"/>
      <c r="H20" s="74"/>
      <c r="I20" s="74"/>
      <c r="J20" s="75"/>
    </row>
    <row r="21" spans="1:10" ht="18">
      <c r="A21" s="348" t="s">
        <v>34</v>
      </c>
      <c r="B21" s="343" t="str">
        <f>VLOOKUP(J21,'пр.взв.'!B6:H133,2,FALSE)</f>
        <v>КАЙТМАЗОВ Батрадз Асхарбекович</v>
      </c>
      <c r="C21" s="343"/>
      <c r="D21" s="343"/>
      <c r="E21" s="343"/>
      <c r="F21" s="343"/>
      <c r="G21" s="343"/>
      <c r="H21" s="338" t="str">
        <f>VLOOKUP(J21,'пр.взв.'!B6:H133,3,FALSE)</f>
        <v>18.04.1985 кмс</v>
      </c>
      <c r="I21" s="74"/>
      <c r="J21" s="75">
        <f>'пр.хода Б'!R18</f>
        <v>42</v>
      </c>
    </row>
    <row r="22" spans="1:10" ht="18">
      <c r="A22" s="349"/>
      <c r="B22" s="344"/>
      <c r="C22" s="344"/>
      <c r="D22" s="344"/>
      <c r="E22" s="344"/>
      <c r="F22" s="344"/>
      <c r="G22" s="344"/>
      <c r="H22" s="339"/>
      <c r="I22" s="74"/>
      <c r="J22" s="75"/>
    </row>
    <row r="23" spans="1:9" ht="18">
      <c r="A23" s="349"/>
      <c r="B23" s="340" t="str">
        <f>VLOOKUP(J21,'пр.взв.'!B6:H133,4,FALSE)</f>
        <v>МВД по РСО-Алания             </v>
      </c>
      <c r="C23" s="340"/>
      <c r="D23" s="340"/>
      <c r="E23" s="340"/>
      <c r="F23" s="340"/>
      <c r="G23" s="340"/>
      <c r="H23" s="339"/>
      <c r="I23" s="74"/>
    </row>
    <row r="24" spans="1:9" ht="18.75" thickBot="1">
      <c r="A24" s="350"/>
      <c r="B24" s="341"/>
      <c r="C24" s="341"/>
      <c r="D24" s="341"/>
      <c r="E24" s="341"/>
      <c r="F24" s="341"/>
      <c r="G24" s="341"/>
      <c r="H24" s="342"/>
      <c r="I24" s="74"/>
    </row>
    <row r="25" spans="1:8" ht="0.75" customHeight="1">
      <c r="A25" s="74"/>
      <c r="B25" s="74"/>
      <c r="C25" s="74"/>
      <c r="D25" s="74"/>
      <c r="E25" s="74"/>
      <c r="F25" s="74"/>
      <c r="G25" s="74"/>
      <c r="H25" s="74"/>
    </row>
    <row r="26" spans="1:8" ht="18" hidden="1">
      <c r="A26" s="74" t="s">
        <v>55</v>
      </c>
      <c r="B26" s="74"/>
      <c r="C26" s="74"/>
      <c r="D26" s="74"/>
      <c r="E26" s="74"/>
      <c r="F26" s="74"/>
      <c r="G26" s="74"/>
      <c r="H26" s="74"/>
    </row>
    <row r="27" ht="12.75" hidden="1"/>
    <row r="28" spans="1:10" ht="12.75" hidden="1">
      <c r="A28" s="345">
        <f>VLOOKUP(J28,'пр.взв.'!B6:H133,5,FALSE)</f>
        <v>0</v>
      </c>
      <c r="B28" s="346"/>
      <c r="C28" s="346"/>
      <c r="D28" s="346"/>
      <c r="E28" s="346"/>
      <c r="F28" s="346"/>
      <c r="G28" s="346"/>
      <c r="H28" s="338"/>
      <c r="J28">
        <f>'пр.хода А'!M31</f>
        <v>9</v>
      </c>
    </row>
    <row r="29" spans="1:8" ht="13.5" hidden="1" thickBot="1">
      <c r="A29" s="347"/>
      <c r="B29" s="341"/>
      <c r="C29" s="341"/>
      <c r="D29" s="341"/>
      <c r="E29" s="341"/>
      <c r="F29" s="341"/>
      <c r="G29" s="341"/>
      <c r="H29" s="342"/>
    </row>
    <row r="30" ht="12.75" hidden="1"/>
    <row r="31" ht="12.75" hidden="1"/>
    <row r="32" spans="1:8" ht="18">
      <c r="A32" s="74" t="s">
        <v>35</v>
      </c>
      <c r="B32" s="74"/>
      <c r="C32" s="74"/>
      <c r="D32" s="74"/>
      <c r="E32" s="74"/>
      <c r="F32" s="74"/>
      <c r="G32" s="74"/>
      <c r="H32" s="74"/>
    </row>
    <row r="33" spans="1:8" ht="18">
      <c r="A33" s="74"/>
      <c r="B33" s="74"/>
      <c r="C33" s="74"/>
      <c r="D33" s="74"/>
      <c r="E33" s="74"/>
      <c r="F33" s="74"/>
      <c r="G33" s="74"/>
      <c r="H33" s="74"/>
    </row>
    <row r="34" spans="1:8" ht="18">
      <c r="A34" s="74"/>
      <c r="B34" s="74"/>
      <c r="C34" s="74"/>
      <c r="D34" s="74"/>
      <c r="E34" s="74"/>
      <c r="F34" s="74"/>
      <c r="G34" s="74"/>
      <c r="H34" s="74"/>
    </row>
    <row r="35" spans="1:8" ht="18">
      <c r="A35" s="76"/>
      <c r="B35" s="76"/>
      <c r="C35" s="76"/>
      <c r="D35" s="76"/>
      <c r="E35" s="76"/>
      <c r="F35" s="76"/>
      <c r="G35" s="76"/>
      <c r="H35" s="76"/>
    </row>
    <row r="36" spans="1:8" ht="18">
      <c r="A36" s="77"/>
      <c r="B36" s="77"/>
      <c r="C36" s="77"/>
      <c r="D36" s="77"/>
      <c r="E36" s="77"/>
      <c r="F36" s="77"/>
      <c r="G36" s="77"/>
      <c r="H36" s="77"/>
    </row>
    <row r="37" spans="1:8" ht="18">
      <c r="A37" s="76"/>
      <c r="B37" s="76"/>
      <c r="C37" s="76"/>
      <c r="D37" s="76"/>
      <c r="E37" s="76"/>
      <c r="F37" s="76"/>
      <c r="G37" s="76"/>
      <c r="H37" s="76"/>
    </row>
    <row r="38" spans="1:8" ht="18">
      <c r="A38" s="78"/>
      <c r="B38" s="78"/>
      <c r="C38" s="78"/>
      <c r="D38" s="78"/>
      <c r="E38" s="78"/>
      <c r="F38" s="78"/>
      <c r="G38" s="78"/>
      <c r="H38" s="78"/>
    </row>
    <row r="39" spans="1:8" ht="18">
      <c r="A39" s="76"/>
      <c r="B39" s="76"/>
      <c r="C39" s="76"/>
      <c r="D39" s="76"/>
      <c r="E39" s="76"/>
      <c r="F39" s="76"/>
      <c r="G39" s="76"/>
      <c r="H39" s="76"/>
    </row>
    <row r="40" spans="1:8" ht="18">
      <c r="A40" s="78"/>
      <c r="B40" s="78"/>
      <c r="C40" s="78"/>
      <c r="D40" s="78"/>
      <c r="E40" s="78"/>
      <c r="F40" s="78"/>
      <c r="G40" s="78"/>
      <c r="H40" s="78"/>
    </row>
  </sheetData>
  <sheetProtection/>
  <mergeCells count="21">
    <mergeCell ref="A1:H1"/>
    <mergeCell ref="A2:H2"/>
    <mergeCell ref="A3:H3"/>
    <mergeCell ref="D4:F4"/>
    <mergeCell ref="A6:A9"/>
    <mergeCell ref="A16:A19"/>
    <mergeCell ref="H6:H7"/>
    <mergeCell ref="B13:H14"/>
    <mergeCell ref="B18:H19"/>
    <mergeCell ref="B6:G7"/>
    <mergeCell ref="H16:H17"/>
    <mergeCell ref="H11:H12"/>
    <mergeCell ref="B8:H9"/>
    <mergeCell ref="B16:G17"/>
    <mergeCell ref="B11:G12"/>
    <mergeCell ref="A28:H29"/>
    <mergeCell ref="A21:A24"/>
    <mergeCell ref="B21:G22"/>
    <mergeCell ref="H21:H22"/>
    <mergeCell ref="B23:H24"/>
    <mergeCell ref="A11:A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L45"/>
  <sheetViews>
    <sheetView zoomScalePageLayoutView="0" workbookViewId="0" topLeftCell="A27">
      <selection activeCell="I48" sqref="I48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22.00390625" style="0" customWidth="1"/>
    <col min="4" max="4" width="19.140625" style="0" customWidth="1"/>
    <col min="5" max="5" width="15.00390625" style="0" customWidth="1"/>
    <col min="6" max="6" width="0.13671875" style="0" customWidth="1"/>
    <col min="7" max="7" width="24.7109375" style="0" customWidth="1"/>
    <col min="8" max="8" width="12.28125" style="0" customWidth="1"/>
    <col min="9" max="9" width="11.140625" style="0" customWidth="1"/>
  </cols>
  <sheetData>
    <row r="1" spans="1:12" ht="27" customHeight="1">
      <c r="A1" s="365" t="str">
        <f>HYPERLINK('[1]реквизиты'!$A$2)</f>
        <v>Лично-командный чемпионат МВД России по самозащите без оружия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4:5" ht="12.75" customHeight="1" hidden="1">
      <c r="D2" s="139"/>
      <c r="E2" s="140" t="s">
        <v>227</v>
      </c>
    </row>
    <row r="3" ht="19.5" customHeight="1" hidden="1">
      <c r="C3" s="39" t="s">
        <v>26</v>
      </c>
    </row>
    <row r="4" ht="21" customHeight="1" hidden="1">
      <c r="C4" s="40" t="s">
        <v>10</v>
      </c>
    </row>
    <row r="5" spans="1:9" ht="12.75" hidden="1">
      <c r="A5" s="228" t="s">
        <v>11</v>
      </c>
      <c r="B5" s="228" t="s">
        <v>3</v>
      </c>
      <c r="C5" s="236" t="s">
        <v>4</v>
      </c>
      <c r="D5" s="228" t="s">
        <v>12</v>
      </c>
      <c r="E5" s="332" t="s">
        <v>56</v>
      </c>
      <c r="F5" s="366"/>
      <c r="G5" s="228" t="s">
        <v>13</v>
      </c>
      <c r="H5" s="228" t="s">
        <v>14</v>
      </c>
      <c r="I5" s="228" t="s">
        <v>15</v>
      </c>
    </row>
    <row r="6" spans="1:9" ht="12.75" hidden="1">
      <c r="A6" s="235"/>
      <c r="B6" s="235"/>
      <c r="C6" s="235"/>
      <c r="D6" s="235"/>
      <c r="E6" s="367"/>
      <c r="F6" s="368"/>
      <c r="G6" s="235"/>
      <c r="H6" s="235"/>
      <c r="I6" s="235"/>
    </row>
    <row r="7" spans="1:9" ht="12.75" hidden="1">
      <c r="A7" s="374"/>
      <c r="B7" s="259">
        <v>17</v>
      </c>
      <c r="C7" s="375" t="str">
        <f>VLOOKUP(B7,'пр.взв.'!B6:H133,2,FALSE)</f>
        <v>ШЕВОЦУКОВ Рустам Схатбиевич</v>
      </c>
      <c r="D7" s="375" t="str">
        <f>VLOOKUP(B7,'пр.взв.'!B6:H133,3,FALSE)</f>
        <v>06.08.1988 кмс                             </v>
      </c>
      <c r="E7" s="370" t="str">
        <f>VLOOKUP(B7,'пр.взв.'!B6:H133,4,FALSE)</f>
        <v>ГУ МВД по Краснодарскому кр      </v>
      </c>
      <c r="F7" s="372">
        <f>VLOOKUP(B7,'пр.взв.'!B6:H133,5,FALSE)</f>
        <v>0</v>
      </c>
      <c r="G7" s="369"/>
      <c r="H7" s="227"/>
      <c r="I7" s="228"/>
    </row>
    <row r="8" spans="1:9" ht="12.75" hidden="1">
      <c r="A8" s="374"/>
      <c r="B8" s="228"/>
      <c r="C8" s="375"/>
      <c r="D8" s="375"/>
      <c r="E8" s="371"/>
      <c r="F8" s="373"/>
      <c r="G8" s="369"/>
      <c r="H8" s="227"/>
      <c r="I8" s="228"/>
    </row>
    <row r="9" spans="1:9" ht="12.75" hidden="1">
      <c r="A9" s="376"/>
      <c r="B9" s="259">
        <v>28</v>
      </c>
      <c r="C9" s="375" t="str">
        <f>VLOOKUP(B9,'пр.взв.'!B1:H135,2,FALSE)</f>
        <v>БАТОВ Аскер Давлетович</v>
      </c>
      <c r="D9" s="375" t="str">
        <f>VLOOKUP(B9,'пр.взв.'!B1:H135,3,FALSE)</f>
        <v>15.09.1992 мс</v>
      </c>
      <c r="E9" s="370" t="str">
        <f>VLOOKUP(B9,'пр.взв.'!B1:H135,4,FALSE)</f>
        <v>МВД по Р. Адыгея              </v>
      </c>
      <c r="F9" s="372">
        <f>VLOOKUP(B9,'пр.взв.'!B1:H135,5,FALSE)</f>
        <v>0</v>
      </c>
      <c r="G9" s="369"/>
      <c r="H9" s="228"/>
      <c r="I9" s="228"/>
    </row>
    <row r="10" spans="1:9" ht="12.75" hidden="1">
      <c r="A10" s="376"/>
      <c r="B10" s="228"/>
      <c r="C10" s="375"/>
      <c r="D10" s="375"/>
      <c r="E10" s="379"/>
      <c r="F10" s="381"/>
      <c r="G10" s="369"/>
      <c r="H10" s="228"/>
      <c r="I10" s="228"/>
    </row>
    <row r="11" spans="1:2" ht="34.5" customHeight="1" hidden="1">
      <c r="A11" s="30" t="s">
        <v>16</v>
      </c>
      <c r="B11" s="30"/>
    </row>
    <row r="12" spans="2:9" ht="19.5" customHeight="1" hidden="1">
      <c r="B12" s="30" t="s">
        <v>0</v>
      </c>
      <c r="C12" s="41"/>
      <c r="D12" s="41"/>
      <c r="E12" s="41"/>
      <c r="F12" s="41"/>
      <c r="G12" s="41"/>
      <c r="H12" s="41"/>
      <c r="I12" s="41"/>
    </row>
    <row r="13" spans="2:9" ht="19.5" customHeight="1" hidden="1">
      <c r="B13" s="30" t="s">
        <v>1</v>
      </c>
      <c r="C13" s="41"/>
      <c r="D13" s="41"/>
      <c r="E13" s="41"/>
      <c r="F13" s="41"/>
      <c r="G13" s="41"/>
      <c r="H13" s="41"/>
      <c r="I13" s="41"/>
    </row>
    <row r="14" ht="19.5" customHeight="1" hidden="1"/>
    <row r="15" ht="24" customHeight="1" hidden="1">
      <c r="C15" s="13" t="s">
        <v>52</v>
      </c>
    </row>
    <row r="16" spans="3:5" ht="12.75" customHeight="1" hidden="1">
      <c r="C16" s="40" t="s">
        <v>17</v>
      </c>
      <c r="E16" s="140" t="s">
        <v>227</v>
      </c>
    </row>
    <row r="17" spans="1:9" ht="12.75" hidden="1">
      <c r="A17" s="228" t="s">
        <v>11</v>
      </c>
      <c r="B17" s="228" t="s">
        <v>3</v>
      </c>
      <c r="C17" s="236" t="s">
        <v>4</v>
      </c>
      <c r="D17" s="228" t="s">
        <v>12</v>
      </c>
      <c r="E17" s="332" t="s">
        <v>56</v>
      </c>
      <c r="F17" s="366"/>
      <c r="G17" s="228" t="s">
        <v>13</v>
      </c>
      <c r="H17" s="228" t="s">
        <v>14</v>
      </c>
      <c r="I17" s="228" t="s">
        <v>15</v>
      </c>
    </row>
    <row r="18" spans="1:9" ht="12.75" hidden="1">
      <c r="A18" s="235"/>
      <c r="B18" s="235"/>
      <c r="C18" s="235"/>
      <c r="D18" s="235"/>
      <c r="E18" s="367"/>
      <c r="F18" s="368"/>
      <c r="G18" s="235"/>
      <c r="H18" s="235"/>
      <c r="I18" s="235"/>
    </row>
    <row r="19" spans="1:9" ht="12.75" hidden="1">
      <c r="A19" s="374"/>
      <c r="B19" s="259">
        <v>42</v>
      </c>
      <c r="C19" s="375" t="str">
        <f>VLOOKUP(B19,'пр.взв.'!B18:H145,2,FALSE)</f>
        <v>КАЙТМАЗОВ Батрадз Асхарбекович</v>
      </c>
      <c r="D19" s="375" t="str">
        <f>VLOOKUP(B19,'пр.взв.'!B18:H145,3,FALSE)</f>
        <v>18.04.1985 кмс</v>
      </c>
      <c r="E19" s="370" t="str">
        <f>VLOOKUP(B19,'пр.взв.'!B18:H145,4,FALSE)</f>
        <v>МВД по РСО-Алания             </v>
      </c>
      <c r="F19" s="372">
        <f>VLOOKUP(B19,'пр.взв.'!B18:H145,5,FALSE)</f>
        <v>0</v>
      </c>
      <c r="G19" s="369"/>
      <c r="H19" s="227"/>
      <c r="I19" s="228"/>
    </row>
    <row r="20" spans="1:9" ht="12.75" hidden="1">
      <c r="A20" s="374"/>
      <c r="B20" s="228"/>
      <c r="C20" s="375"/>
      <c r="D20" s="375"/>
      <c r="E20" s="371"/>
      <c r="F20" s="373"/>
      <c r="G20" s="369"/>
      <c r="H20" s="227"/>
      <c r="I20" s="228"/>
    </row>
    <row r="21" spans="1:9" ht="12.75" hidden="1">
      <c r="A21" s="376"/>
      <c r="B21" s="259">
        <v>3</v>
      </c>
      <c r="C21" s="375" t="s">
        <v>146</v>
      </c>
      <c r="D21" s="375" t="s">
        <v>147</v>
      </c>
      <c r="E21" s="370" t="s">
        <v>148</v>
      </c>
      <c r="F21" s="372" t="e">
        <f>VLOOKUP(B21,'пр.взв.'!B13:H147,5,FALSE)</f>
        <v>#N/A</v>
      </c>
      <c r="G21" s="369"/>
      <c r="H21" s="228"/>
      <c r="I21" s="228"/>
    </row>
    <row r="22" spans="1:9" ht="12.75" hidden="1">
      <c r="A22" s="376"/>
      <c r="B22" s="228"/>
      <c r="C22" s="375"/>
      <c r="D22" s="375"/>
      <c r="E22" s="379"/>
      <c r="F22" s="381"/>
      <c r="G22" s="369"/>
      <c r="H22" s="228"/>
      <c r="I22" s="228"/>
    </row>
    <row r="23" spans="1:2" ht="32.25" customHeight="1" hidden="1">
      <c r="A23" s="30" t="s">
        <v>16</v>
      </c>
      <c r="B23" s="30"/>
    </row>
    <row r="24" spans="2:9" ht="19.5" customHeight="1" hidden="1">
      <c r="B24" s="30" t="s">
        <v>0</v>
      </c>
      <c r="C24" s="41"/>
      <c r="D24" s="41"/>
      <c r="E24" s="41"/>
      <c r="F24" s="41"/>
      <c r="G24" s="41"/>
      <c r="H24" s="41"/>
      <c r="I24" s="41"/>
    </row>
    <row r="25" spans="2:9" ht="19.5" customHeight="1" hidden="1">
      <c r="B25" s="30" t="s">
        <v>1</v>
      </c>
      <c r="C25" s="41"/>
      <c r="D25" s="41"/>
      <c r="E25" s="41"/>
      <c r="F25" s="41"/>
      <c r="G25" s="41"/>
      <c r="H25" s="41"/>
      <c r="I25" s="41"/>
    </row>
    <row r="26" ht="12.75" hidden="1"/>
    <row r="28" ht="12.75" customHeight="1"/>
    <row r="29" spans="3:5" ht="15.75" customHeight="1">
      <c r="C29" s="38" t="s">
        <v>18</v>
      </c>
      <c r="E29" s="140" t="s">
        <v>234</v>
      </c>
    </row>
    <row r="30" spans="1:12" ht="12.75">
      <c r="A30" s="228" t="s">
        <v>11</v>
      </c>
      <c r="B30" s="228" t="s">
        <v>3</v>
      </c>
      <c r="C30" s="235" t="s">
        <v>232</v>
      </c>
      <c r="D30" s="228" t="s">
        <v>4</v>
      </c>
      <c r="E30" s="228" t="s">
        <v>12</v>
      </c>
      <c r="F30" s="176"/>
      <c r="G30" s="235" t="s">
        <v>233</v>
      </c>
      <c r="H30" s="332" t="s">
        <v>56</v>
      </c>
      <c r="I30" s="366"/>
      <c r="J30" s="228" t="s">
        <v>13</v>
      </c>
      <c r="K30" s="228" t="s">
        <v>14</v>
      </c>
      <c r="L30" s="228" t="s">
        <v>15</v>
      </c>
    </row>
    <row r="31" spans="1:12" ht="12.75">
      <c r="A31" s="235"/>
      <c r="B31" s="235"/>
      <c r="C31" s="236"/>
      <c r="D31" s="228"/>
      <c r="E31" s="235"/>
      <c r="F31" s="177"/>
      <c r="G31" s="236"/>
      <c r="H31" s="367"/>
      <c r="I31" s="368"/>
      <c r="J31" s="235"/>
      <c r="K31" s="235"/>
      <c r="L31" s="235"/>
    </row>
    <row r="32" spans="1:12" ht="12.75" customHeight="1">
      <c r="A32" s="374"/>
      <c r="B32" s="259">
        <v>9</v>
      </c>
      <c r="C32" s="377" t="s">
        <v>228</v>
      </c>
      <c r="D32" s="375" t="str">
        <f>VLOOKUP(B32,'пр.взв.'!B1:H158,2,FALSE)</f>
        <v>ТАБУРЧЕНКО Павел Алексеевич            </v>
      </c>
      <c r="E32" s="375" t="str">
        <f>VLOOKUP(B32,'пр.взв.'!B3:H158,3,FALSE)</f>
        <v>28.04.1989 мс                             </v>
      </c>
      <c r="F32" s="178"/>
      <c r="G32" s="195" t="s">
        <v>229</v>
      </c>
      <c r="H32" s="370" t="str">
        <f>VLOOKUP(B32,'пр.взв.'!B1:H158,4,FALSE)</f>
        <v>УМВД по Рязанской обл.         </v>
      </c>
      <c r="I32" s="378"/>
      <c r="J32" s="369"/>
      <c r="K32" s="227"/>
      <c r="L32" s="228"/>
    </row>
    <row r="33" spans="1:12" ht="12.75">
      <c r="A33" s="374"/>
      <c r="B33" s="228"/>
      <c r="C33" s="285"/>
      <c r="D33" s="375"/>
      <c r="E33" s="375"/>
      <c r="F33" s="179"/>
      <c r="G33" s="196"/>
      <c r="H33" s="379"/>
      <c r="I33" s="380"/>
      <c r="J33" s="369"/>
      <c r="K33" s="227"/>
      <c r="L33" s="228"/>
    </row>
    <row r="34" spans="1:12" ht="12.75" customHeight="1">
      <c r="A34" s="376"/>
      <c r="B34" s="259">
        <v>22</v>
      </c>
      <c r="C34" s="377" t="s">
        <v>230</v>
      </c>
      <c r="D34" s="375" t="str">
        <f>VLOOKUP(B34,'пр.взв.'!B2:H160,2,FALSE)</f>
        <v>ШАБУРОВ Александр Владимирович</v>
      </c>
      <c r="E34" s="375" t="str">
        <f>VLOOKUP(B34,'пр.взв.'!B2:H160,3,FALSE)</f>
        <v>20.05.1986 мсмк                            </v>
      </c>
      <c r="F34" s="178"/>
      <c r="G34" s="195" t="s">
        <v>231</v>
      </c>
      <c r="H34" s="370" t="str">
        <f>VLOOKUP(B34,'пр.взв.'!B2:H160,4,FALSE)</f>
        <v>МВД по Р. Татарстан           </v>
      </c>
      <c r="I34" s="378"/>
      <c r="J34" s="369"/>
      <c r="K34" s="228"/>
      <c r="L34" s="228"/>
    </row>
    <row r="35" spans="1:12" ht="12.75">
      <c r="A35" s="376"/>
      <c r="B35" s="228"/>
      <c r="C35" s="285"/>
      <c r="D35" s="375"/>
      <c r="E35" s="375"/>
      <c r="F35" s="180"/>
      <c r="G35" s="196"/>
      <c r="H35" s="379"/>
      <c r="I35" s="380"/>
      <c r="J35" s="369"/>
      <c r="K35" s="228"/>
      <c r="L35" s="228"/>
    </row>
    <row r="36" spans="1:2" ht="38.25" customHeight="1">
      <c r="A36" s="30" t="s">
        <v>16</v>
      </c>
      <c r="B36" s="30"/>
    </row>
    <row r="37" spans="2:9" ht="19.5" customHeight="1">
      <c r="B37" s="30" t="s">
        <v>0</v>
      </c>
      <c r="C37" s="41"/>
      <c r="D37" s="41"/>
      <c r="E37" s="41"/>
      <c r="F37" s="41"/>
      <c r="G37" s="41"/>
      <c r="H37" s="41"/>
      <c r="I37" s="41"/>
    </row>
    <row r="38" spans="2:9" ht="19.5" customHeight="1">
      <c r="B38" s="30" t="s">
        <v>1</v>
      </c>
      <c r="C38" s="41"/>
      <c r="D38" s="41"/>
      <c r="E38" s="41"/>
      <c r="F38" s="41"/>
      <c r="G38" s="41"/>
      <c r="H38" s="41"/>
      <c r="I38" s="41"/>
    </row>
    <row r="42" spans="1:7" ht="12.75">
      <c r="A42" s="25">
        <f>HYPERLINK('[1]реквизиты'!$A$20)</f>
      </c>
      <c r="B42" s="29"/>
      <c r="C42" s="29"/>
      <c r="D42" s="29"/>
      <c r="E42" s="12"/>
      <c r="F42" s="42">
        <f>HYPERLINK('[1]реквизиты'!$G$20)</f>
      </c>
      <c r="G42" s="27">
        <f>HYPERLINK('[1]реквизиты'!$G$21)</f>
      </c>
    </row>
    <row r="43" spans="1:7" ht="12.75">
      <c r="A43" s="29"/>
      <c r="B43" s="29"/>
      <c r="C43" s="29"/>
      <c r="D43" s="29"/>
      <c r="E43" s="12"/>
      <c r="F43" s="72"/>
      <c r="G43" s="12"/>
    </row>
    <row r="44" spans="1:7" ht="12.75">
      <c r="A44" s="26">
        <f>HYPERLINK('[1]реквизиты'!$A$22)</f>
      </c>
      <c r="C44" s="29"/>
      <c r="D44" s="29"/>
      <c r="E44" s="26"/>
      <c r="F44" s="42">
        <f>HYPERLINK('[1]реквизиты'!$G$22)</f>
      </c>
      <c r="G44" s="28">
        <f>HYPERLINK('[1]реквизиты'!$G$23)</f>
      </c>
    </row>
    <row r="45" spans="3:6" ht="12.75">
      <c r="C45" s="12"/>
      <c r="D45" s="12"/>
      <c r="E45" s="12"/>
      <c r="F45" s="12"/>
    </row>
  </sheetData>
  <sheetProtection/>
  <mergeCells count="83">
    <mergeCell ref="H7:H8"/>
    <mergeCell ref="A5:A6"/>
    <mergeCell ref="B5:B6"/>
    <mergeCell ref="C5:C6"/>
    <mergeCell ref="D5:D6"/>
    <mergeCell ref="G5:G6"/>
    <mergeCell ref="E5:F6"/>
    <mergeCell ref="E9:E10"/>
    <mergeCell ref="F9:F10"/>
    <mergeCell ref="G9:G10"/>
    <mergeCell ref="H9:H10"/>
    <mergeCell ref="A9:A10"/>
    <mergeCell ref="B9:B10"/>
    <mergeCell ref="C9:C10"/>
    <mergeCell ref="D9:D10"/>
    <mergeCell ref="A19:A20"/>
    <mergeCell ref="B19:B20"/>
    <mergeCell ref="C19:C20"/>
    <mergeCell ref="D19:D20"/>
    <mergeCell ref="A17:A18"/>
    <mergeCell ref="B17:B18"/>
    <mergeCell ref="C17:C18"/>
    <mergeCell ref="D17:D18"/>
    <mergeCell ref="E30:E31"/>
    <mergeCell ref="E21:E22"/>
    <mergeCell ref="F21:F22"/>
    <mergeCell ref="G21:G22"/>
    <mergeCell ref="H21:H22"/>
    <mergeCell ref="A21:A22"/>
    <mergeCell ref="B21:B22"/>
    <mergeCell ref="C21:C22"/>
    <mergeCell ref="D21:D22"/>
    <mergeCell ref="C30:C31"/>
    <mergeCell ref="K32:K33"/>
    <mergeCell ref="A32:A33"/>
    <mergeCell ref="B32:B33"/>
    <mergeCell ref="D32:D33"/>
    <mergeCell ref="E32:E33"/>
    <mergeCell ref="J30:J31"/>
    <mergeCell ref="K30:K31"/>
    <mergeCell ref="A30:A31"/>
    <mergeCell ref="B30:B31"/>
    <mergeCell ref="D30:D31"/>
    <mergeCell ref="A34:A35"/>
    <mergeCell ref="B34:B35"/>
    <mergeCell ref="D34:D35"/>
    <mergeCell ref="E34:E35"/>
    <mergeCell ref="J32:J33"/>
    <mergeCell ref="C32:C33"/>
    <mergeCell ref="C34:C35"/>
    <mergeCell ref="G32:G33"/>
    <mergeCell ref="H32:I33"/>
    <mergeCell ref="H34:I35"/>
    <mergeCell ref="I5:I6"/>
    <mergeCell ref="I7:I8"/>
    <mergeCell ref="H5:H6"/>
    <mergeCell ref="A7:A8"/>
    <mergeCell ref="B7:B8"/>
    <mergeCell ref="C7:C8"/>
    <mergeCell ref="D7:D8"/>
    <mergeCell ref="E7:E8"/>
    <mergeCell ref="F7:F8"/>
    <mergeCell ref="G7:G8"/>
    <mergeCell ref="I9:I10"/>
    <mergeCell ref="E17:F18"/>
    <mergeCell ref="I17:I18"/>
    <mergeCell ref="I19:I20"/>
    <mergeCell ref="E19:E20"/>
    <mergeCell ref="F19:F20"/>
    <mergeCell ref="G19:G20"/>
    <mergeCell ref="H19:H20"/>
    <mergeCell ref="G17:G18"/>
    <mergeCell ref="H17:H18"/>
    <mergeCell ref="G34:G35"/>
    <mergeCell ref="G30:G31"/>
    <mergeCell ref="A1:L1"/>
    <mergeCell ref="L34:L35"/>
    <mergeCell ref="I21:I22"/>
    <mergeCell ref="H30:I31"/>
    <mergeCell ref="L30:L31"/>
    <mergeCell ref="L32:L33"/>
    <mergeCell ref="J34:J35"/>
    <mergeCell ref="K34:K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25.5" customHeight="1">
      <c r="A1" s="384" t="str">
        <f>HYPERLINK('[1]реквизиты'!$A$2)</f>
        <v>Лично-командный чемпионат МВД России по самозащите без оружия</v>
      </c>
      <c r="B1" s="384"/>
      <c r="C1" s="384"/>
      <c r="D1" s="384"/>
      <c r="E1" s="384"/>
      <c r="F1" s="384"/>
      <c r="G1" s="384"/>
      <c r="H1" s="384"/>
    </row>
    <row r="2" spans="1:8" ht="13.5" customHeight="1" thickBot="1">
      <c r="A2" s="252"/>
      <c r="B2" s="385"/>
      <c r="C2" s="385"/>
      <c r="D2" s="385"/>
      <c r="E2" s="385"/>
      <c r="F2" s="385"/>
      <c r="G2" s="385"/>
      <c r="H2" s="391" t="str">
        <f>HYPERLINK('пр.взв.'!F3)</f>
        <v>в.к.  74  кг</v>
      </c>
    </row>
    <row r="3" spans="1:8" ht="12" customHeight="1">
      <c r="A3" s="387">
        <v>2</v>
      </c>
      <c r="B3" s="389" t="str">
        <f>VLOOKUP(A3,'пр.взв.'!B5:C132,2,FALSE)</f>
        <v>МИРОНОВ Николай Сергеевич             </v>
      </c>
      <c r="C3" s="389" t="str">
        <f>VLOOKUP(A3,'пр.взв.'!B5:H132,3,FALSE)</f>
        <v>13.06.1993 кмс                            </v>
      </c>
      <c r="D3" s="389" t="str">
        <f>VLOOKUP(A3,'пр.взв.'!B5:F132,4,FALSE)</f>
        <v>УТ МВД по ЦФО                 </v>
      </c>
      <c r="H3" s="383"/>
    </row>
    <row r="4" spans="1:8" ht="12" customHeight="1">
      <c r="A4" s="388"/>
      <c r="B4" s="390"/>
      <c r="C4" s="390"/>
      <c r="D4" s="390"/>
      <c r="E4" s="1"/>
      <c r="F4" s="1"/>
      <c r="H4" s="386" t="s">
        <v>9</v>
      </c>
    </row>
    <row r="5" spans="1:8" ht="12" customHeight="1">
      <c r="A5" s="388">
        <v>34</v>
      </c>
      <c r="B5" s="393" t="str">
        <f>VLOOKUP(A5,'пр.взв.'!B7:C134,2,FALSE)</f>
        <v>ЕЛЕЧКО Константин Николаевич</v>
      </c>
      <c r="C5" s="393" t="str">
        <f>VLOOKUP(A5,'пр.взв.'!B7:H134,3,FALSE)</f>
        <v>02.04.1990 мс</v>
      </c>
      <c r="D5" s="393" t="str">
        <f>VLOOKUP(A5,'пр.взв.'!B7:F134,4,FALSE)</f>
        <v>УМВД по ХМАО-Югре              </v>
      </c>
      <c r="E5" s="3"/>
      <c r="F5" s="1"/>
      <c r="G5" s="1"/>
      <c r="H5" s="386"/>
    </row>
    <row r="6" spans="1:7" ht="12" customHeight="1" thickBot="1">
      <c r="A6" s="392"/>
      <c r="B6" s="394"/>
      <c r="C6" s="394"/>
      <c r="D6" s="394"/>
      <c r="E6" s="4"/>
      <c r="F6" s="8"/>
      <c r="G6" s="1"/>
    </row>
    <row r="7" spans="1:7" ht="12" customHeight="1">
      <c r="A7" s="387">
        <v>18</v>
      </c>
      <c r="B7" s="389" t="str">
        <f>VLOOKUP(A7,'пр.взв.'!B9:C136,2,FALSE)</f>
        <v>ЮНУСОВ Павел Андреевич</v>
      </c>
      <c r="C7" s="389" t="str">
        <f>VLOOKUP(A7,'пр.взв.'!B9:H136,3,FALSE)</f>
        <v>15.11.1988 1</v>
      </c>
      <c r="D7" s="389" t="str">
        <f>VLOOKUP(A7,'пр.взв.'!B9:F136,4,FALSE)</f>
        <v>ГУ МВД по Свердловской обл.</v>
      </c>
      <c r="E7" s="4"/>
      <c r="F7" s="5"/>
      <c r="G7" s="1"/>
    </row>
    <row r="8" spans="1:7" ht="12" customHeight="1">
      <c r="A8" s="388"/>
      <c r="B8" s="390"/>
      <c r="C8" s="390"/>
      <c r="D8" s="390"/>
      <c r="E8" s="9"/>
      <c r="F8" s="6"/>
      <c r="G8" s="1"/>
    </row>
    <row r="9" spans="1:7" ht="12" customHeight="1">
      <c r="A9" s="388">
        <v>50</v>
      </c>
      <c r="B9" s="393" t="str">
        <f>VLOOKUP(A9,'пр.взв.'!B11:C138,2,FALSE)</f>
        <v>ГРИЧУН Андрей Федорович                       </v>
      </c>
      <c r="C9" s="393" t="str">
        <f>VLOOKUP(A9,'пр.взв.'!B11:H138,3,FALSE)</f>
        <v>28.12.1989 мс                            </v>
      </c>
      <c r="D9" s="393" t="str">
        <f>VLOOKUP(A9,'пр.взв.'!B11:F138,4,FALSE)</f>
        <v>УТ МВД по УрФО           </v>
      </c>
      <c r="E9" s="2"/>
      <c r="F9" s="6"/>
      <c r="G9" s="1"/>
    </row>
    <row r="10" spans="1:7" ht="12" customHeight="1" thickBot="1">
      <c r="A10" s="392"/>
      <c r="B10" s="394"/>
      <c r="C10" s="394"/>
      <c r="D10" s="394"/>
      <c r="E10" s="1"/>
      <c r="F10" s="6"/>
      <c r="G10" s="8"/>
    </row>
    <row r="11" spans="1:7" ht="12" customHeight="1">
      <c r="A11" s="387">
        <v>10</v>
      </c>
      <c r="B11" s="389" t="str">
        <f>VLOOKUP(A11,'пр.взв.'!B13:C140,2,FALSE)</f>
        <v>ДАВЫДОВ Денис Игоревич                        </v>
      </c>
      <c r="C11" s="389" t="str">
        <f>VLOOKUP(A11,'пр.взв.'!B13:H140,3,FALSE)</f>
        <v>16.11.1987 змс                        </v>
      </c>
      <c r="D11" s="389" t="str">
        <f>VLOOKUP(A11,'пр.взв.'!B13:F140,4,FALSE)</f>
        <v>ГУ МВД по Московской обл.        </v>
      </c>
      <c r="E11" s="1"/>
      <c r="F11" s="6"/>
      <c r="G11" s="5"/>
    </row>
    <row r="12" spans="1:7" ht="12" customHeight="1">
      <c r="A12" s="388"/>
      <c r="B12" s="390"/>
      <c r="C12" s="390"/>
      <c r="D12" s="390"/>
      <c r="E12" s="7"/>
      <c r="F12" s="6"/>
      <c r="G12" s="6"/>
    </row>
    <row r="13" spans="1:7" ht="12" customHeight="1">
      <c r="A13" s="388">
        <v>42</v>
      </c>
      <c r="B13" s="393" t="str">
        <f>VLOOKUP(A13,'пр.взв.'!B15:C142,2,FALSE)</f>
        <v>КАЙТМАЗОВ Батрадз Асхарбекович</v>
      </c>
      <c r="C13" s="393" t="str">
        <f>VLOOKUP(A13,'пр.взв.'!B15:H142,3,FALSE)</f>
        <v>18.04.1985 кмс</v>
      </c>
      <c r="D13" s="393" t="str">
        <f>VLOOKUP(A13,'пр.взв.'!B15:F142,4,FALSE)</f>
        <v>МВД по РСО-Алания             </v>
      </c>
      <c r="E13" s="3"/>
      <c r="F13" s="6"/>
      <c r="G13" s="6"/>
    </row>
    <row r="14" spans="1:7" ht="12" customHeight="1" thickBot="1">
      <c r="A14" s="392"/>
      <c r="B14" s="394"/>
      <c r="C14" s="394"/>
      <c r="D14" s="394"/>
      <c r="E14" s="4"/>
      <c r="F14" s="10"/>
      <c r="G14" s="6"/>
    </row>
    <row r="15" spans="1:7" ht="12" customHeight="1">
      <c r="A15" s="387">
        <v>26</v>
      </c>
      <c r="B15" s="389" t="str">
        <f>VLOOKUP(A15,'пр.взв.'!B17:C144,2,FALSE)</f>
        <v>ПАНОВ Матвей Валерьевич                       </v>
      </c>
      <c r="C15" s="389" t="str">
        <f>VLOOKUP(A15,'пр.взв.'!B17:H144,3,FALSE)</f>
        <v>27.01.1990 мс                             </v>
      </c>
      <c r="D15" s="389" t="str">
        <f>VLOOKUP(A15,'пр.взв.'!B17:F144,4,FALSE)</f>
        <v>ГУ МВД по Саратовской обл        </v>
      </c>
      <c r="E15" s="4"/>
      <c r="F15" s="1"/>
      <c r="G15" s="6"/>
    </row>
    <row r="16" spans="1:7" ht="12" customHeight="1">
      <c r="A16" s="388"/>
      <c r="B16" s="390"/>
      <c r="C16" s="390"/>
      <c r="D16" s="390"/>
      <c r="E16" s="9"/>
      <c r="F16" s="1"/>
      <c r="G16" s="6"/>
    </row>
    <row r="17" spans="1:7" ht="12" customHeight="1">
      <c r="A17" s="388">
        <v>58</v>
      </c>
      <c r="B17" s="393" t="e">
        <f>VLOOKUP(A17,'пр.взв.'!B19:C146,2,FALSE)</f>
        <v>#N/A</v>
      </c>
      <c r="C17" s="393" t="e">
        <f>VLOOKUP(A17,'пр.взв.'!B19:H146,3,FALSE)</f>
        <v>#N/A</v>
      </c>
      <c r="D17" s="393" t="e">
        <f>VLOOKUP(A17,'пр.взв.'!B19:F146,4,FALSE)</f>
        <v>#N/A</v>
      </c>
      <c r="E17" s="2"/>
      <c r="F17" s="1"/>
      <c r="G17" s="6"/>
    </row>
    <row r="18" spans="1:7" ht="12" customHeight="1" thickBot="1">
      <c r="A18" s="392"/>
      <c r="B18" s="394"/>
      <c r="C18" s="394"/>
      <c r="D18" s="394"/>
      <c r="E18" s="1"/>
      <c r="F18" s="1"/>
      <c r="G18" s="6"/>
    </row>
    <row r="19" spans="1:8" ht="12" customHeight="1">
      <c r="A19" s="387">
        <v>6</v>
      </c>
      <c r="B19" s="389" t="str">
        <f>VLOOKUP(A19,'пр.взв.'!B5:C132,2,FALSE)</f>
        <v>ФОМИН Сергей Владимирович</v>
      </c>
      <c r="C19" s="389" t="str">
        <f>VLOOKUP(A19,'пр.взв.'!B5:H132,3,FALSE)</f>
        <v>17.01.1985 мс                             </v>
      </c>
      <c r="D19" s="389" t="str">
        <f>VLOOKUP(A19,'пр.взв.'!B5:H132,4,FALSE)</f>
        <v>УМВД по Псковской обл.</v>
      </c>
      <c r="E19" s="1"/>
      <c r="F19" s="1"/>
      <c r="G19" s="6"/>
      <c r="H19" s="36"/>
    </row>
    <row r="20" spans="1:8" ht="12" customHeight="1">
      <c r="A20" s="388"/>
      <c r="B20" s="390"/>
      <c r="C20" s="390"/>
      <c r="D20" s="390"/>
      <c r="E20" s="7"/>
      <c r="F20" s="1"/>
      <c r="G20" s="6"/>
      <c r="H20" s="35"/>
    </row>
    <row r="21" spans="1:8" ht="12" customHeight="1">
      <c r="A21" s="388">
        <v>38</v>
      </c>
      <c r="B21" s="393" t="str">
        <f>VLOOKUP(A21,'пр.взв.'!B23:C150,2,FALSE)</f>
        <v>ТАТАЛОВ Ахмед Сайд-Хусейнович</v>
      </c>
      <c r="C21" s="393" t="str">
        <f>VLOOKUP(A21,'пр.взв.'!B23:H150,3,FALSE)</f>
        <v>14.03.1991 кмс</v>
      </c>
      <c r="D21" s="393" t="str">
        <f>VLOOKUP(A21,'пр.взв.'!B23:F150,4,FALSE)</f>
        <v>МВД по Чеченской Р.</v>
      </c>
      <c r="E21" s="3"/>
      <c r="F21" s="1"/>
      <c r="G21" s="6"/>
      <c r="H21" s="35"/>
    </row>
    <row r="22" spans="1:8" ht="12" customHeight="1" thickBot="1">
      <c r="A22" s="392"/>
      <c r="B22" s="394"/>
      <c r="C22" s="394"/>
      <c r="D22" s="394"/>
      <c r="E22" s="4"/>
      <c r="F22" s="8"/>
      <c r="G22" s="6"/>
      <c r="H22" s="35"/>
    </row>
    <row r="23" spans="1:8" ht="12" customHeight="1">
      <c r="A23" s="387">
        <v>22</v>
      </c>
      <c r="B23" s="389" t="str">
        <f>VLOOKUP(A23,'пр.взв.'!B25:C152,2,FALSE)</f>
        <v>ШАБУРОВ Александр Владимирович</v>
      </c>
      <c r="C23" s="389" t="str">
        <f>VLOOKUP(A23,'пр.взв.'!B25:H152,3,FALSE)</f>
        <v>20.05.1986 мсмк                            </v>
      </c>
      <c r="D23" s="389" t="str">
        <f>VLOOKUP(A23,'пр.взв.'!B25:F152,4,FALSE)</f>
        <v>МВД по Р. Татарстан           </v>
      </c>
      <c r="E23" s="4"/>
      <c r="F23" s="5"/>
      <c r="G23" s="6"/>
      <c r="H23" s="35"/>
    </row>
    <row r="24" spans="1:8" ht="12" customHeight="1">
      <c r="A24" s="388"/>
      <c r="B24" s="390"/>
      <c r="C24" s="390"/>
      <c r="D24" s="390"/>
      <c r="E24" s="9"/>
      <c r="F24" s="6"/>
      <c r="G24" s="6"/>
      <c r="H24" s="35"/>
    </row>
    <row r="25" spans="1:8" ht="12" customHeight="1">
      <c r="A25" s="388">
        <v>54</v>
      </c>
      <c r="B25" s="393" t="str">
        <f>VLOOKUP(A25,'пр.взв.'!B27:C154,2,FALSE)</f>
        <v>МАЙНАКОВ Виктор Николаевич</v>
      </c>
      <c r="C25" s="393" t="str">
        <f>VLOOKUP(A25,'пр.взв.'!B27:H154,3,FALSE)</f>
        <v>24.10.1987 кмс</v>
      </c>
      <c r="D25" s="393" t="str">
        <f>VLOOKUP(A25,'пр.взв.'!B27:F154,4,FALSE)</f>
        <v>МВД по Р. Алтай               </v>
      </c>
      <c r="E25" s="2"/>
      <c r="F25" s="6"/>
      <c r="G25" s="6"/>
      <c r="H25" s="35"/>
    </row>
    <row r="26" spans="1:8" ht="12" customHeight="1" thickBot="1">
      <c r="A26" s="392"/>
      <c r="B26" s="394"/>
      <c r="C26" s="394"/>
      <c r="D26" s="394"/>
      <c r="E26" s="1"/>
      <c r="F26" s="6"/>
      <c r="G26" s="6"/>
      <c r="H26" s="35"/>
    </row>
    <row r="27" spans="1:8" ht="12" customHeight="1">
      <c r="A27" s="387">
        <v>14</v>
      </c>
      <c r="B27" s="389" t="str">
        <f>VLOOKUP(A27,'пр.взв.'!B29:C156,2,FALSE)</f>
        <v>ВЕЛИЕВ Игит Юбилеевич</v>
      </c>
      <c r="C27" s="389" t="str">
        <f>VLOOKUP(A27,'пр.взв.'!B29:H156,3,FALSE)</f>
        <v>23.06.1991 1</v>
      </c>
      <c r="D27" s="389" t="str">
        <f>VLOOKUP(A27,'пр.взв.'!B29:F156,4,FALSE)</f>
        <v>УТ МВД по ПФО                 </v>
      </c>
      <c r="E27" s="1"/>
      <c r="F27" s="6"/>
      <c r="G27" s="10"/>
      <c r="H27" s="35"/>
    </row>
    <row r="28" spans="1:8" ht="12" customHeight="1">
      <c r="A28" s="388"/>
      <c r="B28" s="390"/>
      <c r="C28" s="390"/>
      <c r="D28" s="390"/>
      <c r="E28" s="7"/>
      <c r="F28" s="6"/>
      <c r="G28" s="1"/>
      <c r="H28" s="35"/>
    </row>
    <row r="29" spans="1:8" ht="12" customHeight="1">
      <c r="A29" s="388">
        <v>46</v>
      </c>
      <c r="B29" s="393" t="str">
        <f>VLOOKUP(A29,'пр.взв.'!B31:C158,2,FALSE)</f>
        <v>ХАРЕЧКИН Алексей Сергеевич</v>
      </c>
      <c r="C29" s="393" t="str">
        <f>VLOOKUP(A29,'пр.взв.'!B31:H158,3,FALSE)</f>
        <v>04.07.1982 кмс</v>
      </c>
      <c r="D29" s="393" t="str">
        <f>VLOOKUP(A29,'пр.взв.'!B31:F158,4,FALSE)</f>
        <v>УМВД по Мурманской обл.        </v>
      </c>
      <c r="E29" s="3"/>
      <c r="F29" s="6"/>
      <c r="G29" s="1"/>
      <c r="H29" s="35"/>
    </row>
    <row r="30" spans="1:8" ht="12" customHeight="1" thickBot="1">
      <c r="A30" s="392"/>
      <c r="B30" s="394"/>
      <c r="C30" s="394"/>
      <c r="D30" s="394"/>
      <c r="E30" s="4"/>
      <c r="F30" s="10"/>
      <c r="G30" s="1"/>
      <c r="H30" s="35"/>
    </row>
    <row r="31" spans="1:8" ht="12" customHeight="1">
      <c r="A31" s="387">
        <v>30</v>
      </c>
      <c r="B31" s="389" t="str">
        <f>VLOOKUP(A31,'пр.взв.'!B33:C160,2,FALSE)</f>
        <v>КСЕНЗОВ Игорь Александрович                   </v>
      </c>
      <c r="C31" s="389" t="str">
        <f>VLOOKUP(A31,'пр.взв.'!B33:H160,3,FALSE)</f>
        <v>22.03.1988 1                            </v>
      </c>
      <c r="D31" s="389" t="str">
        <f>VLOOKUP(A31,'пр.взв.'!B33:F160,4,FALSE)</f>
        <v>УМВД по Калининградской о      </v>
      </c>
      <c r="E31" s="4"/>
      <c r="F31" s="1"/>
      <c r="G31" s="1"/>
      <c r="H31" s="35"/>
    </row>
    <row r="32" spans="1:8" ht="12" customHeight="1">
      <c r="A32" s="388"/>
      <c r="B32" s="390"/>
      <c r="C32" s="390"/>
      <c r="D32" s="390"/>
      <c r="E32" s="9"/>
      <c r="F32" s="1"/>
      <c r="G32" s="1"/>
      <c r="H32" s="35"/>
    </row>
    <row r="33" spans="1:8" ht="12" customHeight="1">
      <c r="A33" s="388">
        <v>62</v>
      </c>
      <c r="B33" s="393" t="e">
        <f>VLOOKUP(A33,'пр.взв.'!B35:C162,2,FALSE)</f>
        <v>#N/A</v>
      </c>
      <c r="C33" s="393" t="e">
        <f>VLOOKUP(A33,'пр.взв.'!B35:H162,3,FALSE)</f>
        <v>#N/A</v>
      </c>
      <c r="D33" s="393" t="e">
        <f>VLOOKUP(A33,'пр.взв.'!B35:F162,4,FALSE)</f>
        <v>#N/A</v>
      </c>
      <c r="E33" s="2"/>
      <c r="F33" s="1"/>
      <c r="G33" s="1"/>
      <c r="H33" s="35"/>
    </row>
    <row r="34" spans="1:8" ht="12" customHeight="1" thickBot="1">
      <c r="A34" s="392"/>
      <c r="B34" s="394"/>
      <c r="C34" s="394"/>
      <c r="D34" s="394"/>
      <c r="H34" s="35"/>
    </row>
    <row r="35" spans="1:8" ht="12" customHeight="1" thickBot="1">
      <c r="A35" s="45"/>
      <c r="B35" s="48"/>
      <c r="C35" s="48"/>
      <c r="D35" s="49"/>
      <c r="E35" s="1"/>
      <c r="F35" s="1"/>
      <c r="G35" s="1"/>
      <c r="H35" s="37"/>
    </row>
    <row r="36" spans="1:8" ht="12" customHeight="1">
      <c r="A36" s="387">
        <v>4</v>
      </c>
      <c r="B36" s="389" t="str">
        <f>VLOOKUP(A36,'пр.взв.'!B5:H132,2,FALSE)</f>
        <v>БАЙКУЛОВ Камал Али-Муратович          </v>
      </c>
      <c r="C36" s="389" t="str">
        <f>VLOOKUP(A36,'пр.взв.'!B5:H132,3,FALSE)</f>
        <v>19.01.1992 мс                             </v>
      </c>
      <c r="D36" s="389" t="str">
        <f>VLOOKUP(A36,'пр.взв.'!B5:H132,4,FALSE)</f>
        <v>МВД по КЧР                    </v>
      </c>
      <c r="H36" s="35"/>
    </row>
    <row r="37" spans="1:8" ht="12" customHeight="1">
      <c r="A37" s="388"/>
      <c r="B37" s="390"/>
      <c r="C37" s="390"/>
      <c r="D37" s="390"/>
      <c r="E37" s="1"/>
      <c r="F37" s="1"/>
      <c r="H37" s="35"/>
    </row>
    <row r="38" spans="1:8" ht="12" customHeight="1">
      <c r="A38" s="388">
        <v>36</v>
      </c>
      <c r="B38" s="393" t="str">
        <f>VLOOKUP(A38,'пр.взв.'!B7:H134,2,FALSE)</f>
        <v>CОШНИКОВ Илья Владимирович</v>
      </c>
      <c r="C38" s="393" t="str">
        <f>VLOOKUP(A38,'пр.взв.'!B7:H134,3,FALSE)</f>
        <v>29.05.1992 кмс</v>
      </c>
      <c r="D38" s="393" t="str">
        <f>VLOOKUP(A38,'пр.взв.'!B7:H134,4,FALSE)</f>
        <v>ГУ МВД по Новосибирской о        </v>
      </c>
      <c r="E38" s="3"/>
      <c r="F38" s="1"/>
      <c r="G38" s="1"/>
      <c r="H38" s="35"/>
    </row>
    <row r="39" spans="1:8" ht="12" customHeight="1" thickBot="1">
      <c r="A39" s="392"/>
      <c r="B39" s="394"/>
      <c r="C39" s="394"/>
      <c r="D39" s="394"/>
      <c r="E39" s="4"/>
      <c r="F39" s="8"/>
      <c r="G39" s="1"/>
      <c r="H39" s="35"/>
    </row>
    <row r="40" spans="1:8" ht="12" customHeight="1">
      <c r="A40" s="395">
        <v>20</v>
      </c>
      <c r="B40" s="389" t="str">
        <f>VLOOKUP(A40,'пр.взв.'!B9:H136,2,FALSE)</f>
        <v>ЧЕМЕЗОВ Павел Николаевич </v>
      </c>
      <c r="C40" s="389" t="str">
        <f>VLOOKUP(A40,'пр.взв.'!B9:H136,3,FALSE)</f>
        <v>30.01.1987 1</v>
      </c>
      <c r="D40" s="389" t="str">
        <f>VLOOKUP(A40,'пр.взв.'!B9:H136,4,FALSE)</f>
        <v>МВД по Р.САХА (Якутия)        </v>
      </c>
      <c r="E40" s="4"/>
      <c r="F40" s="5"/>
      <c r="G40" s="1"/>
      <c r="H40" s="35"/>
    </row>
    <row r="41" spans="1:8" ht="12" customHeight="1">
      <c r="A41" s="388"/>
      <c r="B41" s="390"/>
      <c r="C41" s="390"/>
      <c r="D41" s="390"/>
      <c r="E41" s="9"/>
      <c r="F41" s="6"/>
      <c r="G41" s="1"/>
      <c r="H41" s="35"/>
    </row>
    <row r="42" spans="1:8" ht="12" customHeight="1">
      <c r="A42" s="388">
        <v>52</v>
      </c>
      <c r="B42" s="393" t="str">
        <f>VLOOKUP(A42,'пр.взв.'!B11:H138,2,FALSE)</f>
        <v>ВОЙТЮК Александр Сергеевич                    </v>
      </c>
      <c r="C42" s="393" t="str">
        <f>VLOOKUP(A42,'пр.взв.'!B11:H138,3,FALSE)</f>
        <v>05.11.1984 мс                             </v>
      </c>
      <c r="D42" s="393" t="str">
        <f>VLOOKUP(A42,'пр.взв.'!B11:H138,4,FALSE)</f>
        <v>ГУ МВД по Пермскому кр.          </v>
      </c>
      <c r="E42" s="2"/>
      <c r="F42" s="6"/>
      <c r="G42" s="1"/>
      <c r="H42" s="35"/>
    </row>
    <row r="43" spans="1:8" ht="12" customHeight="1" thickBot="1">
      <c r="A43" s="392"/>
      <c r="B43" s="394"/>
      <c r="C43" s="394"/>
      <c r="D43" s="394"/>
      <c r="E43" s="1"/>
      <c r="F43" s="6"/>
      <c r="G43" s="8"/>
      <c r="H43" s="35"/>
    </row>
    <row r="44" spans="1:8" ht="12" customHeight="1">
      <c r="A44" s="387">
        <v>12</v>
      </c>
      <c r="B44" s="389" t="str">
        <f>VLOOKUP(A44,'пр.взв.'!B13:H140,2,FALSE)</f>
        <v>ЯКОВЛЕВ Дмитрий Михайлович</v>
      </c>
      <c r="C44" s="389" t="str">
        <f>VLOOKUP(A44,'пр.взв.'!B13:H140,3,FALSE)</f>
        <v>09.02.1982 1</v>
      </c>
      <c r="D44" s="389" t="str">
        <f>VLOOKUP(A44,'пр.взв.'!B13:H140,4,FALSE)</f>
        <v>МВД по Чувашской Р.           </v>
      </c>
      <c r="E44" s="1"/>
      <c r="F44" s="6"/>
      <c r="G44" s="5"/>
      <c r="H44" s="35"/>
    </row>
    <row r="45" spans="1:8" ht="12" customHeight="1">
      <c r="A45" s="388"/>
      <c r="B45" s="390"/>
      <c r="C45" s="390"/>
      <c r="D45" s="390"/>
      <c r="E45" s="7"/>
      <c r="F45" s="6"/>
      <c r="G45" s="6"/>
      <c r="H45" s="35"/>
    </row>
    <row r="46" spans="1:8" ht="12" customHeight="1">
      <c r="A46" s="388">
        <v>44</v>
      </c>
      <c r="B46" s="393" t="str">
        <f>VLOOKUP(A46,'пр.взв.'!B15:H142,2,FALSE)</f>
        <v>ТОЧИЕВ Адам Берсенович</v>
      </c>
      <c r="C46" s="393" t="str">
        <f>VLOOKUP(A46,'пр.взв.'!B15:H142,3,FALSE)</f>
        <v>28.07.1994 кмс</v>
      </c>
      <c r="D46" s="393" t="str">
        <f>VLOOKUP(A46,'пр.взв.'!B15:H142,4,FALSE)</f>
        <v>МВД по Р. Ингушетия           </v>
      </c>
      <c r="E46" s="3"/>
      <c r="F46" s="6"/>
      <c r="G46" s="6"/>
      <c r="H46" s="35"/>
    </row>
    <row r="47" spans="1:8" ht="12" customHeight="1" thickBot="1">
      <c r="A47" s="392"/>
      <c r="B47" s="394"/>
      <c r="C47" s="394"/>
      <c r="D47" s="394"/>
      <c r="E47" s="4"/>
      <c r="F47" s="10"/>
      <c r="G47" s="6"/>
      <c r="H47" s="35"/>
    </row>
    <row r="48" spans="1:8" ht="12" customHeight="1">
      <c r="A48" s="387">
        <v>28</v>
      </c>
      <c r="B48" s="389" t="str">
        <f>VLOOKUP(A48,'пр.взв.'!B17:H144,2,FALSE)</f>
        <v>БАТОВ Аскер Давлетович</v>
      </c>
      <c r="C48" s="389" t="str">
        <f>VLOOKUP(A48,'пр.взв.'!B17:H144,3,FALSE)</f>
        <v>15.09.1992 мс</v>
      </c>
      <c r="D48" s="389" t="str">
        <f>VLOOKUP(A48,'пр.взв.'!B17:H144,4,FALSE)</f>
        <v>МВД по Р. Адыгея              </v>
      </c>
      <c r="E48" s="4"/>
      <c r="F48" s="1"/>
      <c r="G48" s="6"/>
      <c r="H48" s="35"/>
    </row>
    <row r="49" spans="1:8" ht="12" customHeight="1">
      <c r="A49" s="388"/>
      <c r="B49" s="390"/>
      <c r="C49" s="390"/>
      <c r="D49" s="390"/>
      <c r="E49" s="9"/>
      <c r="F49" s="1"/>
      <c r="G49" s="6"/>
      <c r="H49" s="35"/>
    </row>
    <row r="50" spans="1:8" ht="12" customHeight="1">
      <c r="A50" s="388">
        <v>60</v>
      </c>
      <c r="B50" s="393" t="e">
        <f>VLOOKUP(A50,'пр.взв.'!B19:H146,2,FALSE)</f>
        <v>#N/A</v>
      </c>
      <c r="C50" s="393" t="e">
        <f>VLOOKUP(A50,'пр.взв.'!B19:H146,3,FALSE)</f>
        <v>#N/A</v>
      </c>
      <c r="D50" s="393" t="e">
        <f>VLOOKUP(A50,'пр.взв.'!B19:H146,4,FALSE)</f>
        <v>#N/A</v>
      </c>
      <c r="E50" s="2"/>
      <c r="F50" s="1"/>
      <c r="G50" s="6"/>
      <c r="H50" s="35"/>
    </row>
    <row r="51" spans="1:8" ht="12" customHeight="1" thickBot="1">
      <c r="A51" s="392"/>
      <c r="B51" s="394"/>
      <c r="C51" s="394"/>
      <c r="D51" s="394"/>
      <c r="E51" s="1"/>
      <c r="F51" s="1"/>
      <c r="G51" s="6"/>
      <c r="H51" s="35"/>
    </row>
    <row r="52" spans="1:8" ht="12" customHeight="1">
      <c r="A52" s="387">
        <v>8</v>
      </c>
      <c r="B52" s="389" t="str">
        <f>VLOOKUP(A52,'пр.взв.'!B5:H132,2,FALSE)</f>
        <v>МОНГУШ Мерген Маадырович</v>
      </c>
      <c r="C52" s="389" t="str">
        <f>VLOOKUP(A52,'пр.взв.'!B5:H132,3,FALSE)</f>
        <v>19.01.1990 кмс</v>
      </c>
      <c r="D52" s="389" t="str">
        <f>VLOOKUP(A52,'пр.взв.'!B5:H132,4,FALSE)</f>
        <v>МВД по Р. Тыва                </v>
      </c>
      <c r="E52" s="1"/>
      <c r="F52" s="1"/>
      <c r="G52" s="6"/>
      <c r="H52" s="35"/>
    </row>
    <row r="53" spans="1:8" ht="12" customHeight="1">
      <c r="A53" s="388"/>
      <c r="B53" s="390"/>
      <c r="C53" s="390"/>
      <c r="D53" s="390"/>
      <c r="E53" s="7"/>
      <c r="F53" s="1"/>
      <c r="G53" s="6"/>
      <c r="H53" s="37"/>
    </row>
    <row r="54" spans="1:7" ht="12" customHeight="1">
      <c r="A54" s="388">
        <v>40</v>
      </c>
      <c r="B54" s="393" t="str">
        <f>VLOOKUP(A54,'пр.взв.'!B23:H150,2,FALSE)</f>
        <v>МАНСУРОВ Вадим Алекович</v>
      </c>
      <c r="C54" s="393" t="str">
        <f>VLOOKUP(A54,'пр.взв.'!B23:H150,3,FALSE)</f>
        <v>14.04.1984 1</v>
      </c>
      <c r="D54" s="393" t="str">
        <f>VLOOKUP(A54,'пр.взв.'!B23:H150,4,FALSE)</f>
        <v>ГУ МВД по Челябинской обл        </v>
      </c>
      <c r="E54" s="3"/>
      <c r="F54" s="1"/>
      <c r="G54" s="6"/>
    </row>
    <row r="55" spans="1:7" ht="12" customHeight="1" thickBot="1">
      <c r="A55" s="392"/>
      <c r="B55" s="394"/>
      <c r="C55" s="394"/>
      <c r="D55" s="394"/>
      <c r="E55" s="4"/>
      <c r="F55" s="8"/>
      <c r="G55" s="6"/>
    </row>
    <row r="56" spans="1:7" ht="12" customHeight="1">
      <c r="A56" s="387">
        <v>24</v>
      </c>
      <c r="B56" s="389" t="str">
        <f>VLOOKUP(A56,'пр.взв.'!B25:H152,2,FALSE)</f>
        <v>БАБГОЕВ Олег Гамельевич               </v>
      </c>
      <c r="C56" s="389" t="str">
        <f>VLOOKUP(A56,'пр.взв.'!B25:H152,3,FALSE)</f>
        <v>29.07.1990 мс                             </v>
      </c>
      <c r="D56" s="389" t="str">
        <f>VLOOKUP(A56,'пр.взв.'!B25:H152,4,FALSE)</f>
        <v>ГУ МВД по г.Москве               </v>
      </c>
      <c r="E56" s="4"/>
      <c r="F56" s="5"/>
      <c r="G56" s="6"/>
    </row>
    <row r="57" spans="1:7" ht="12" customHeight="1">
      <c r="A57" s="388"/>
      <c r="B57" s="390"/>
      <c r="C57" s="390"/>
      <c r="D57" s="390"/>
      <c r="E57" s="9"/>
      <c r="F57" s="6"/>
      <c r="G57" s="6"/>
    </row>
    <row r="58" spans="1:7" ht="12" customHeight="1">
      <c r="A58" s="388">
        <v>56</v>
      </c>
      <c r="B58" s="393" t="str">
        <f>VLOOKUP(A58,'пр.взв.'!B27:H154,2,FALSE)</f>
        <v>ШЕПЕЛЕВ Максим Вячеславович</v>
      </c>
      <c r="C58" s="393" t="str">
        <f>VLOOKUP(A58,'пр.взв.'!B27:H154,3,FALSE)</f>
        <v>14.11.1986 мс</v>
      </c>
      <c r="D58" s="393" t="str">
        <f>VLOOKUP(A58,'пр.взв.'!B27:H154,4,FALSE)</f>
        <v>УМВД по Пензенской обл.        </v>
      </c>
      <c r="E58" s="2"/>
      <c r="F58" s="6"/>
      <c r="G58" s="6"/>
    </row>
    <row r="59" spans="1:7" ht="12" customHeight="1" thickBot="1">
      <c r="A59" s="392"/>
      <c r="B59" s="394"/>
      <c r="C59" s="394"/>
      <c r="D59" s="394"/>
      <c r="E59" s="1"/>
      <c r="F59" s="6"/>
      <c r="G59" s="6"/>
    </row>
    <row r="60" spans="1:7" ht="12" customHeight="1">
      <c r="A60" s="387">
        <v>16</v>
      </c>
      <c r="B60" s="389" t="str">
        <f>VLOOKUP(A60,'пр.взв.'!B29:H156,2,FALSE)</f>
        <v>КУРБАНОВ Эдуард Исабегович</v>
      </c>
      <c r="C60" s="389" t="str">
        <f>VLOOKUP(A60,'пр.взв.'!B29:H156,3,FALSE)</f>
        <v>25.12.1992 кмс</v>
      </c>
      <c r="D60" s="389" t="str">
        <f>VLOOKUP(A60,'пр.взв.'!B29:H156,4,FALSE)</f>
        <v>ГУ МВД по Ставропольскому        </v>
      </c>
      <c r="E60" s="1"/>
      <c r="F60" s="6"/>
      <c r="G60" s="10"/>
    </row>
    <row r="61" spans="1:7" ht="12" customHeight="1">
      <c r="A61" s="388"/>
      <c r="B61" s="390"/>
      <c r="C61" s="390"/>
      <c r="D61" s="390"/>
      <c r="E61" s="7"/>
      <c r="F61" s="6"/>
      <c r="G61" s="1"/>
    </row>
    <row r="62" spans="1:7" ht="12" customHeight="1">
      <c r="A62" s="388">
        <v>48</v>
      </c>
      <c r="B62" s="393" t="str">
        <f>VLOOKUP(A62,'пр.взв.'!B31:H158,2,FALSE)</f>
        <v>ШИБАНОВ Сергей Александрович                  </v>
      </c>
      <c r="C62" s="393" t="str">
        <f>VLOOKUP(A62,'пр.взв.'!B31:H158,3,FALSE)</f>
        <v>17.04.1981 змс                            </v>
      </c>
      <c r="D62" s="393" t="str">
        <f>VLOOKUP(A62,'пр.взв.'!B31:H158,4,FALSE)</f>
        <v>ГУ МВД по Нижегородской обл.   </v>
      </c>
      <c r="E62" s="3"/>
      <c r="F62" s="6"/>
      <c r="G62" s="1"/>
    </row>
    <row r="63" spans="1:7" ht="12" customHeight="1" thickBot="1">
      <c r="A63" s="392"/>
      <c r="B63" s="394"/>
      <c r="C63" s="394"/>
      <c r="D63" s="394"/>
      <c r="E63" s="4"/>
      <c r="F63" s="10"/>
      <c r="G63" s="1"/>
    </row>
    <row r="64" spans="1:7" ht="12" customHeight="1">
      <c r="A64" s="387">
        <v>32</v>
      </c>
      <c r="B64" s="389" t="str">
        <f>VLOOKUP(A64,'пр.взв.'!B33:H160,2,FALSE)</f>
        <v>БАЛАЕВ Урусхан Бек Идрисович                </v>
      </c>
      <c r="C64" s="389" t="str">
        <f>VLOOKUP(A64,'пр.взв.'!B33:H160,3,FALSE)</f>
        <v>24.09.1995 кмс                            </v>
      </c>
      <c r="D64" s="389" t="str">
        <f>VLOOKUP(A64,'пр.взв.'!B33:H160,4,FALSE)</f>
        <v>МВД по Р. Башкортостан        </v>
      </c>
      <c r="E64" s="4"/>
      <c r="F64" s="1"/>
      <c r="G64" s="1"/>
    </row>
    <row r="65" spans="1:7" ht="12" customHeight="1">
      <c r="A65" s="388"/>
      <c r="B65" s="390"/>
      <c r="C65" s="390"/>
      <c r="D65" s="390"/>
      <c r="E65" s="9"/>
      <c r="F65" s="1"/>
      <c r="G65" s="1"/>
    </row>
    <row r="66" spans="1:7" ht="12" customHeight="1">
      <c r="A66" s="388">
        <v>64</v>
      </c>
      <c r="B66" s="393" t="e">
        <f>VLOOKUP(A66,'пр.взв.'!B35:H162,2,FALSE)</f>
        <v>#N/A</v>
      </c>
      <c r="C66" s="393" t="e">
        <f>VLOOKUP(A66,'пр.взв.'!B35:H162,3,FALSE)</f>
        <v>#N/A</v>
      </c>
      <c r="D66" s="393" t="e">
        <f>VLOOKUP(A66,'пр.взв.'!B35:H162,4,FALSE)</f>
        <v>#N/A</v>
      </c>
      <c r="E66" s="2"/>
      <c r="F66" s="1"/>
      <c r="G66" s="1"/>
    </row>
    <row r="67" spans="1:4" ht="12" customHeight="1" thickBot="1">
      <c r="A67" s="392"/>
      <c r="B67" s="394"/>
      <c r="C67" s="394"/>
      <c r="D67" s="394"/>
    </row>
    <row r="68" spans="2:4" ht="12" customHeight="1">
      <c r="B68" s="49"/>
      <c r="C68" s="49"/>
      <c r="D68" s="49"/>
    </row>
    <row r="69" spans="2:4" ht="27.75" customHeight="1">
      <c r="B69" s="49"/>
      <c r="C69" s="49"/>
      <c r="D69" s="49"/>
    </row>
    <row r="70" spans="1:8" ht="19.5" customHeight="1">
      <c r="A70" s="30" t="s">
        <v>19</v>
      </c>
      <c r="B70" s="56"/>
      <c r="C70" s="56"/>
      <c r="D70" s="56"/>
      <c r="E70" s="382">
        <f>HYPERLINK('пр.взв.'!G1)</f>
      </c>
      <c r="F70" s="56"/>
      <c r="G70" s="30" t="s">
        <v>20</v>
      </c>
      <c r="H70" s="56"/>
    </row>
    <row r="71" spans="1:8" ht="12.75">
      <c r="A71" s="56"/>
      <c r="B71" s="56"/>
      <c r="C71" s="56"/>
      <c r="D71" s="56"/>
      <c r="E71" s="383"/>
      <c r="F71" s="56"/>
      <c r="G71" s="56"/>
      <c r="H71" s="56"/>
    </row>
    <row r="72" spans="1:8" ht="19.5" customHeight="1">
      <c r="A72" s="56"/>
      <c r="B72" s="56"/>
      <c r="C72" s="56"/>
      <c r="D72" s="56"/>
      <c r="E72" s="56"/>
      <c r="F72" s="56"/>
      <c r="G72" s="56"/>
      <c r="H72" s="56"/>
    </row>
    <row r="73" spans="1:9" ht="19.5" customHeight="1">
      <c r="A73" s="16"/>
      <c r="B73" s="18"/>
      <c r="C73" s="13"/>
      <c r="D73" s="17"/>
      <c r="E73" s="17"/>
      <c r="G73" s="67"/>
      <c r="H73" s="67"/>
      <c r="I73" s="12"/>
    </row>
    <row r="74" spans="1:9" ht="19.5" customHeight="1">
      <c r="A74" s="12"/>
      <c r="B74" s="19"/>
      <c r="G74" s="67"/>
      <c r="H74" s="67"/>
      <c r="I74" s="12"/>
    </row>
    <row r="75" spans="1:9" ht="19.5" customHeight="1">
      <c r="A75" s="12"/>
      <c r="B75" s="44"/>
      <c r="C75" s="43"/>
      <c r="D75" s="21"/>
      <c r="E75" s="17"/>
      <c r="G75" s="34"/>
      <c r="H75" s="67"/>
      <c r="I75" s="12"/>
    </row>
    <row r="76" spans="1:9" ht="19.5" customHeight="1">
      <c r="A76" s="11"/>
      <c r="B76" s="15"/>
      <c r="C76" s="20"/>
      <c r="D76" s="68"/>
      <c r="E76" s="17"/>
      <c r="G76" s="34"/>
      <c r="H76" s="67"/>
      <c r="I76" s="12"/>
    </row>
    <row r="77" spans="1:9" ht="19.5" customHeight="1">
      <c r="A77" s="12"/>
      <c r="B77" s="20"/>
      <c r="C77" s="20"/>
      <c r="D77" s="35"/>
      <c r="E77" s="18"/>
      <c r="F77" s="20"/>
      <c r="H77" s="67"/>
      <c r="I77" s="12"/>
    </row>
    <row r="78" spans="1:9" ht="19.5" customHeight="1">
      <c r="A78" s="12"/>
      <c r="B78" s="20"/>
      <c r="C78" s="14"/>
      <c r="D78" s="37"/>
      <c r="E78" s="19"/>
      <c r="F78" s="69"/>
      <c r="H78" s="67"/>
      <c r="I78" s="12"/>
    </row>
    <row r="79" spans="2:9" ht="19.5" customHeight="1">
      <c r="B79" s="70"/>
      <c r="C79" s="70"/>
      <c r="D79" s="12"/>
      <c r="E79" s="19"/>
      <c r="F79" s="18"/>
      <c r="H79" s="67"/>
      <c r="I79" s="12"/>
    </row>
    <row r="80" spans="3:9" ht="19.5" customHeight="1">
      <c r="C80" s="17"/>
      <c r="D80" s="12"/>
      <c r="E80" s="15"/>
      <c r="F80" s="19"/>
      <c r="H80" s="67"/>
      <c r="I80" s="12"/>
    </row>
    <row r="81" spans="1:9" ht="19.5" customHeight="1">
      <c r="A81" s="16"/>
      <c r="B81" s="18"/>
      <c r="D81" s="12"/>
      <c r="F81" s="35"/>
      <c r="H81" s="67"/>
      <c r="I81" s="12"/>
    </row>
    <row r="82" spans="1:9" ht="19.5" customHeight="1">
      <c r="A82" s="12"/>
      <c r="B82" s="19"/>
      <c r="C82" s="13"/>
      <c r="D82" s="12"/>
      <c r="E82" s="17"/>
      <c r="F82" s="19"/>
      <c r="G82" s="12"/>
      <c r="H82" s="67"/>
      <c r="I82" s="12"/>
    </row>
    <row r="83" spans="1:9" ht="19.5" customHeight="1">
      <c r="A83" s="12"/>
      <c r="B83" s="44"/>
      <c r="C83" s="43"/>
      <c r="D83" s="36"/>
      <c r="E83" s="17"/>
      <c r="F83" s="19"/>
      <c r="G83" s="36"/>
      <c r="H83" s="67"/>
      <c r="I83" s="12"/>
    </row>
    <row r="84" spans="1:9" ht="19.5" customHeight="1">
      <c r="A84" s="11"/>
      <c r="B84" s="15"/>
      <c r="C84" s="20"/>
      <c r="D84" s="35"/>
      <c r="E84" s="13"/>
      <c r="F84" s="19"/>
      <c r="G84" s="35"/>
      <c r="H84" s="67"/>
      <c r="I84" s="12"/>
    </row>
    <row r="85" spans="1:9" ht="19.5" customHeight="1">
      <c r="A85" s="12"/>
      <c r="B85" s="20"/>
      <c r="C85" s="20"/>
      <c r="D85" s="35"/>
      <c r="E85" s="18"/>
      <c r="F85" s="19"/>
      <c r="G85" s="35"/>
      <c r="H85" s="67"/>
      <c r="I85" s="12"/>
    </row>
    <row r="86" spans="1:9" ht="19.5" customHeight="1">
      <c r="A86" s="12"/>
      <c r="B86" s="20"/>
      <c r="C86" s="14"/>
      <c r="D86" s="37"/>
      <c r="E86" s="19"/>
      <c r="F86" s="71"/>
      <c r="G86" s="35"/>
      <c r="H86" s="67"/>
      <c r="I86" s="12"/>
    </row>
    <row r="87" spans="2:9" ht="19.5" customHeight="1">
      <c r="B87" s="70"/>
      <c r="C87" s="70"/>
      <c r="E87" s="19"/>
      <c r="F87" s="22"/>
      <c r="G87" s="35"/>
      <c r="H87" s="67"/>
      <c r="I87" s="12"/>
    </row>
    <row r="88" spans="3:9" ht="19.5" customHeight="1">
      <c r="C88" s="17"/>
      <c r="E88" s="15"/>
      <c r="F88" s="20"/>
      <c r="G88" s="37"/>
      <c r="H88" s="67"/>
      <c r="I88" s="12"/>
    </row>
    <row r="89" spans="1:9" ht="19.5" customHeight="1">
      <c r="A89" s="67"/>
      <c r="B89" s="67"/>
      <c r="C89" s="67"/>
      <c r="D89" s="67"/>
      <c r="E89" s="67"/>
      <c r="F89" s="67"/>
      <c r="G89" s="34"/>
      <c r="H89" s="67"/>
      <c r="I89" s="12"/>
    </row>
    <row r="90" spans="1:9" ht="19.5" customHeight="1">
      <c r="A90" s="67"/>
      <c r="B90" s="20"/>
      <c r="C90" s="47"/>
      <c r="D90" s="67"/>
      <c r="E90" s="20"/>
      <c r="F90" s="22"/>
      <c r="G90" s="34"/>
      <c r="H90" s="67"/>
      <c r="I90" s="12"/>
    </row>
    <row r="91" spans="1:9" ht="19.5" customHeight="1">
      <c r="A91" s="67"/>
      <c r="B91" s="20"/>
      <c r="C91" s="22"/>
      <c r="D91" s="47"/>
      <c r="E91" s="47"/>
      <c r="F91" s="20"/>
      <c r="G91" s="67"/>
      <c r="H91" s="67"/>
      <c r="I91" s="12"/>
    </row>
    <row r="92" spans="1:9" ht="19.5" customHeight="1">
      <c r="A92" s="67"/>
      <c r="B92" s="67"/>
      <c r="C92" s="20"/>
      <c r="D92" s="67"/>
      <c r="E92" s="22"/>
      <c r="F92" s="20"/>
      <c r="G92" s="67"/>
      <c r="H92" s="67"/>
      <c r="I92" s="12"/>
    </row>
    <row r="93" spans="1:9" ht="19.5" customHeight="1">
      <c r="A93" s="67"/>
      <c r="B93" s="67"/>
      <c r="C93" s="22"/>
      <c r="D93" s="67"/>
      <c r="E93" s="20"/>
      <c r="F93" s="47"/>
      <c r="G93" s="34"/>
      <c r="H93" s="67"/>
      <c r="I93" s="12"/>
    </row>
    <row r="94" spans="1:9" ht="19.5" customHeight="1">
      <c r="A94" s="67"/>
      <c r="B94" s="20"/>
      <c r="C94" s="22"/>
      <c r="D94" s="47"/>
      <c r="E94" s="47"/>
      <c r="F94" s="20"/>
      <c r="G94" s="34"/>
      <c r="H94" s="67"/>
      <c r="I94" s="12"/>
    </row>
    <row r="95" spans="1:9" ht="19.5" customHeight="1">
      <c r="A95" s="67"/>
      <c r="B95" s="67"/>
      <c r="C95" s="20"/>
      <c r="D95" s="67"/>
      <c r="E95" s="22"/>
      <c r="F95" s="20"/>
      <c r="G95" s="34"/>
      <c r="H95" s="67"/>
      <c r="I95" s="12"/>
    </row>
    <row r="96" spans="1:9" ht="19.5" customHeight="1">
      <c r="A96" s="67"/>
      <c r="B96" s="67"/>
      <c r="C96" s="22"/>
      <c r="D96" s="67"/>
      <c r="E96" s="20"/>
      <c r="F96" s="47"/>
      <c r="G96" s="34"/>
      <c r="H96" s="67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sheetProtection/>
  <mergeCells count="133">
    <mergeCell ref="A66:A67"/>
    <mergeCell ref="B66:B67"/>
    <mergeCell ref="C66:C67"/>
    <mergeCell ref="D66:D67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54:A55"/>
    <mergeCell ref="B54:B55"/>
    <mergeCell ref="C54:C55"/>
    <mergeCell ref="D54:D55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46:A47"/>
    <mergeCell ref="B46:B47"/>
    <mergeCell ref="C46:C47"/>
    <mergeCell ref="D46:D47"/>
    <mergeCell ref="A48:A49"/>
    <mergeCell ref="B48:B49"/>
    <mergeCell ref="C48:C49"/>
    <mergeCell ref="D48:D49"/>
    <mergeCell ref="A42:A43"/>
    <mergeCell ref="B42:B43"/>
    <mergeCell ref="C42:C43"/>
    <mergeCell ref="D42:D43"/>
    <mergeCell ref="A44:A45"/>
    <mergeCell ref="B44:B45"/>
    <mergeCell ref="C44:C45"/>
    <mergeCell ref="D44:D45"/>
    <mergeCell ref="A38:A39"/>
    <mergeCell ref="B38:B39"/>
    <mergeCell ref="C38:C39"/>
    <mergeCell ref="D38:D39"/>
    <mergeCell ref="A40:A41"/>
    <mergeCell ref="B40:B41"/>
    <mergeCell ref="C40:C41"/>
    <mergeCell ref="D40:D41"/>
    <mergeCell ref="A33:A34"/>
    <mergeCell ref="B33:B34"/>
    <mergeCell ref="C33:C34"/>
    <mergeCell ref="D33:D34"/>
    <mergeCell ref="A36:A37"/>
    <mergeCell ref="B36:B37"/>
    <mergeCell ref="C36:C37"/>
    <mergeCell ref="D36:D37"/>
    <mergeCell ref="A29:A30"/>
    <mergeCell ref="B29:B30"/>
    <mergeCell ref="C29:C30"/>
    <mergeCell ref="D29:D30"/>
    <mergeCell ref="A31:A32"/>
    <mergeCell ref="B31:B32"/>
    <mergeCell ref="C31:C32"/>
    <mergeCell ref="D31:D32"/>
    <mergeCell ref="A25:A26"/>
    <mergeCell ref="B25:B26"/>
    <mergeCell ref="C25:C26"/>
    <mergeCell ref="D25:D26"/>
    <mergeCell ref="A27:A28"/>
    <mergeCell ref="B27:B28"/>
    <mergeCell ref="C27:C28"/>
    <mergeCell ref="D27:D28"/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D17:D18"/>
    <mergeCell ref="A19:A20"/>
    <mergeCell ref="B19:B20"/>
    <mergeCell ref="C19:C20"/>
    <mergeCell ref="D19:D20"/>
    <mergeCell ref="A13:A14"/>
    <mergeCell ref="B13:B14"/>
    <mergeCell ref="C13:C14"/>
    <mergeCell ref="D13:D14"/>
    <mergeCell ref="A15:A16"/>
    <mergeCell ref="B15:B16"/>
    <mergeCell ref="C15:C16"/>
    <mergeCell ref="D15:D16"/>
    <mergeCell ref="A9:A10"/>
    <mergeCell ref="B9:B10"/>
    <mergeCell ref="C9:C10"/>
    <mergeCell ref="D9:D10"/>
    <mergeCell ref="A11:A12"/>
    <mergeCell ref="B11:B12"/>
    <mergeCell ref="C11:C12"/>
    <mergeCell ref="D11:D12"/>
    <mergeCell ref="B5:B6"/>
    <mergeCell ref="C5:C6"/>
    <mergeCell ref="D5:D6"/>
    <mergeCell ref="A7:A8"/>
    <mergeCell ref="B7:B8"/>
    <mergeCell ref="C7:C8"/>
    <mergeCell ref="D7:D8"/>
    <mergeCell ref="E70:E71"/>
    <mergeCell ref="A1:H1"/>
    <mergeCell ref="A2:G2"/>
    <mergeCell ref="H4:H5"/>
    <mergeCell ref="A3:A4"/>
    <mergeCell ref="B3:B4"/>
    <mergeCell ref="C3:C4"/>
    <mergeCell ref="D3:D4"/>
    <mergeCell ref="H2:H3"/>
    <mergeCell ref="A5:A6"/>
  </mergeCells>
  <printOptions horizontalCentered="1"/>
  <pageMargins left="0" right="0" top="0" bottom="0" header="0" footer="0"/>
  <pageSetup horizontalDpi="300" verticalDpi="3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zoomScalePageLayoutView="0" workbookViewId="0" topLeftCell="A55">
      <selection activeCell="K62" sqref="K62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23.25" customHeight="1">
      <c r="A1" s="384" t="str">
        <f>HYPERLINK('[1]реквизиты'!$A$2)</f>
        <v>Лично-командный чемпионат МВД России по самозащите без оружия</v>
      </c>
      <c r="B1" s="384"/>
      <c r="C1" s="384"/>
      <c r="D1" s="384"/>
      <c r="E1" s="384"/>
      <c r="F1" s="384"/>
      <c r="G1" s="384"/>
      <c r="H1" s="384"/>
      <c r="I1" s="46"/>
      <c r="J1" s="46"/>
      <c r="K1" s="46"/>
      <c r="O1" s="31"/>
      <c r="P1" s="31"/>
      <c r="Q1" s="31"/>
      <c r="R1" s="32"/>
      <c r="S1" s="12"/>
      <c r="T1" s="12"/>
    </row>
    <row r="2" spans="1:19" ht="12.75" customHeight="1" thickBot="1">
      <c r="A2" s="396"/>
      <c r="B2" s="397"/>
      <c r="C2" s="397"/>
      <c r="D2" s="397"/>
      <c r="E2" s="397"/>
      <c r="F2" s="397"/>
      <c r="G2" s="397"/>
      <c r="H2" s="391" t="str">
        <f>HYPERLINK('пр.взв.'!F3)</f>
        <v>в.к.  74  кг</v>
      </c>
      <c r="O2" s="33"/>
      <c r="P2" s="33"/>
      <c r="Q2" s="33"/>
      <c r="R2" s="23"/>
      <c r="S2" s="23"/>
    </row>
    <row r="3" spans="1:8" ht="12" customHeight="1">
      <c r="A3" s="387">
        <v>1</v>
      </c>
      <c r="B3" s="398" t="str">
        <f>VLOOKUP(A3,'пр.взв.'!B5:C132,2,FALSE)</f>
        <v>МИХАЛИН Владислав Игоревич</v>
      </c>
      <c r="C3" s="398" t="str">
        <f>VLOOKUP(A3,'пр.взв.'!B5:H132,3,FALSE)</f>
        <v>15.06.1989 мс</v>
      </c>
      <c r="D3" s="398" t="str">
        <f>VLOOKUP(A3,'пр.взв.'!B5:F132,4,FALSE)</f>
        <v>УМВД по Вологодской обл.       </v>
      </c>
      <c r="E3" s="49"/>
      <c r="F3" s="49"/>
      <c r="G3" s="49"/>
      <c r="H3" s="383"/>
    </row>
    <row r="4" spans="1:8" ht="12" customHeight="1">
      <c r="A4" s="388"/>
      <c r="B4" s="399"/>
      <c r="C4" s="399"/>
      <c r="D4" s="399"/>
      <c r="E4" s="1"/>
      <c r="F4" s="1"/>
      <c r="G4" s="50"/>
      <c r="H4" s="50"/>
    </row>
    <row r="5" spans="1:8" ht="12" customHeight="1">
      <c r="A5" s="388">
        <v>33</v>
      </c>
      <c r="B5" s="390" t="str">
        <f>VLOOKUP(A5,'пр.взв.'!B7:C134,2,FALSE)</f>
        <v>БУГАЕВ Павел Григорьевич</v>
      </c>
      <c r="C5" s="390" t="str">
        <f>VLOOKUP(A5,'пр.взв.'!B7:H134,3,FALSE)</f>
        <v>22.11.1982 кмс</v>
      </c>
      <c r="D5" s="390" t="str">
        <f>VLOOKUP(A5,'пр.взв.'!B7:F134,4,FALSE)</f>
        <v>УМВД по Астраханской обл.      </v>
      </c>
      <c r="E5" s="3"/>
      <c r="F5" s="1"/>
      <c r="G5" s="1"/>
      <c r="H5" s="386" t="s">
        <v>8</v>
      </c>
    </row>
    <row r="6" spans="1:8" ht="12" customHeight="1" thickBot="1">
      <c r="A6" s="392"/>
      <c r="B6" s="399"/>
      <c r="C6" s="399"/>
      <c r="D6" s="399"/>
      <c r="E6" s="4"/>
      <c r="F6" s="8"/>
      <c r="G6" s="1"/>
      <c r="H6" s="386"/>
    </row>
    <row r="7" spans="1:8" ht="12" customHeight="1">
      <c r="A7" s="387">
        <v>17</v>
      </c>
      <c r="B7" s="398" t="str">
        <f>VLOOKUP(A7,'пр.взв.'!B9:C136,2,FALSE)</f>
        <v>ШЕВОЦУКОВ Рустам Схатбиевич</v>
      </c>
      <c r="C7" s="398" t="str">
        <f>VLOOKUP(A7,'пр.взв.'!B9:H136,3,FALSE)</f>
        <v>06.08.1988 кмс                             </v>
      </c>
      <c r="D7" s="398" t="str">
        <f>VLOOKUP(A7,'пр.взв.'!B9:F136,4,FALSE)</f>
        <v>ГУ МВД по Краснодарскому кр      </v>
      </c>
      <c r="E7" s="4"/>
      <c r="F7" s="5"/>
      <c r="G7" s="1"/>
      <c r="H7" s="50"/>
    </row>
    <row r="8" spans="1:8" ht="12" customHeight="1">
      <c r="A8" s="388"/>
      <c r="B8" s="399"/>
      <c r="C8" s="399"/>
      <c r="D8" s="399"/>
      <c r="E8" s="9"/>
      <c r="F8" s="6"/>
      <c r="G8" s="1"/>
      <c r="H8" s="50"/>
    </row>
    <row r="9" spans="1:8" ht="12" customHeight="1">
      <c r="A9" s="388">
        <v>49</v>
      </c>
      <c r="B9" s="390" t="str">
        <f>VLOOKUP(A9,'пр.взв.'!B11:C138,2,FALSE)</f>
        <v>ЗАРЩИКОВ Павел Александрович</v>
      </c>
      <c r="C9" s="390" t="str">
        <f>VLOOKUP(A9,'пр.взв.'!B11:H138,3,FALSE)</f>
        <v>22.04.1988 1</v>
      </c>
      <c r="D9" s="390" t="str">
        <f>VLOOKUP(A9,'пр.взв.'!B11:F138,4,FALSE)</f>
        <v>УТ МВД по ЦФО                 </v>
      </c>
      <c r="E9" s="2"/>
      <c r="F9" s="6"/>
      <c r="G9" s="1"/>
      <c r="H9" s="50"/>
    </row>
    <row r="10" spans="1:8" ht="12" customHeight="1" thickBot="1">
      <c r="A10" s="392"/>
      <c r="B10" s="399"/>
      <c r="C10" s="399"/>
      <c r="D10" s="399"/>
      <c r="E10" s="1"/>
      <c r="F10" s="6"/>
      <c r="G10" s="8"/>
      <c r="H10" s="50"/>
    </row>
    <row r="11" spans="1:8" ht="12" customHeight="1">
      <c r="A11" s="387">
        <v>9</v>
      </c>
      <c r="B11" s="398" t="str">
        <f>VLOOKUP(A11,'пр.взв.'!B13:C140,2,FALSE)</f>
        <v>ТАБУРЧЕНКО Павел Алексеевич            </v>
      </c>
      <c r="C11" s="398" t="str">
        <f>VLOOKUP(A11,'пр.взв.'!B13:H140,3,FALSE)</f>
        <v>28.04.1989 мс                             </v>
      </c>
      <c r="D11" s="398" t="str">
        <f>VLOOKUP(A11,'пр.взв.'!B13:F140,4,FALSE)</f>
        <v>УМВД по Рязанской обл.         </v>
      </c>
      <c r="E11" s="1"/>
      <c r="F11" s="6"/>
      <c r="G11" s="5"/>
      <c r="H11" s="50"/>
    </row>
    <row r="12" spans="1:8" ht="12" customHeight="1">
      <c r="A12" s="388"/>
      <c r="B12" s="399"/>
      <c r="C12" s="399"/>
      <c r="D12" s="399"/>
      <c r="E12" s="7"/>
      <c r="F12" s="6"/>
      <c r="G12" s="6"/>
      <c r="H12" s="50"/>
    </row>
    <row r="13" spans="1:8" ht="12" customHeight="1">
      <c r="A13" s="388">
        <v>41</v>
      </c>
      <c r="B13" s="390" t="str">
        <f>VLOOKUP(A13,'пр.взв.'!B15:C142,2,FALSE)</f>
        <v>КОРЕНЕВ Алексей Сергеевич                     </v>
      </c>
      <c r="C13" s="390" t="str">
        <f>VLOOKUP(A13,'пр.взв.'!B15:H142,3,FALSE)</f>
        <v>12.02.1986 мс                            </v>
      </c>
      <c r="D13" s="390" t="str">
        <f>VLOOKUP(A13,'пр.взв.'!B15:F142,4,FALSE)</f>
        <v>ГУ МВД по Свердловской обл.</v>
      </c>
      <c r="E13" s="3"/>
      <c r="F13" s="6"/>
      <c r="G13" s="6"/>
      <c r="H13" s="50"/>
    </row>
    <row r="14" spans="1:8" ht="12" customHeight="1" thickBot="1">
      <c r="A14" s="392"/>
      <c r="B14" s="399"/>
      <c r="C14" s="399"/>
      <c r="D14" s="399"/>
      <c r="E14" s="4"/>
      <c r="F14" s="10"/>
      <c r="G14" s="6"/>
      <c r="H14" s="50"/>
    </row>
    <row r="15" spans="1:8" ht="12" customHeight="1">
      <c r="A15" s="387">
        <v>25</v>
      </c>
      <c r="B15" s="398" t="str">
        <f>VLOOKUP(A15,'пр.взв.'!B17:C144,2,FALSE)</f>
        <v>БАБАКОВ Владимир Викторович</v>
      </c>
      <c r="C15" s="398" t="str">
        <f>VLOOKUP(A15,'пр.взв.'!B17:H144,3,FALSE)</f>
        <v>16.09.1987 мс</v>
      </c>
      <c r="D15" s="398" t="str">
        <f>VLOOKUP(A15,'пр.взв.'!B17:F144,4,FALSE)</f>
        <v>ГУ МВД по Ростовской обл</v>
      </c>
      <c r="E15" s="4"/>
      <c r="F15" s="1"/>
      <c r="G15" s="6"/>
      <c r="H15" s="50"/>
    </row>
    <row r="16" spans="1:8" ht="12" customHeight="1">
      <c r="A16" s="388"/>
      <c r="B16" s="399"/>
      <c r="C16" s="399"/>
      <c r="D16" s="399"/>
      <c r="E16" s="9"/>
      <c r="F16" s="1"/>
      <c r="G16" s="6"/>
      <c r="H16" s="50"/>
    </row>
    <row r="17" spans="1:8" ht="12" customHeight="1">
      <c r="A17" s="388">
        <v>57</v>
      </c>
      <c r="B17" s="390" t="str">
        <f>VLOOKUP(A17,'пр.взв.'!B19:C146,2,FALSE)</f>
        <v>ГРЕЧИШНИКОВ Руслан Олегович</v>
      </c>
      <c r="C17" s="390" t="str">
        <f>VLOOKUP(A17,'пр.взв.'!B19:H146,3,FALSE)</f>
        <v>20.05.1992 мс</v>
      </c>
      <c r="D17" s="390" t="str">
        <f>VLOOKUP(A17,'пр.взв.'!B19:F146,4,FALSE)</f>
        <v>УМВД по Белгородской обл.      </v>
      </c>
      <c r="E17" s="2"/>
      <c r="F17" s="1"/>
      <c r="G17" s="6"/>
      <c r="H17" s="50"/>
    </row>
    <row r="18" spans="1:8" ht="12" customHeight="1" thickBot="1">
      <c r="A18" s="392"/>
      <c r="B18" s="399"/>
      <c r="C18" s="399"/>
      <c r="D18" s="399"/>
      <c r="E18" s="1"/>
      <c r="F18" s="1"/>
      <c r="G18" s="6"/>
      <c r="H18" s="50"/>
    </row>
    <row r="19" spans="1:8" ht="12" customHeight="1">
      <c r="A19" s="387">
        <v>5</v>
      </c>
      <c r="B19" s="398" t="str">
        <f>VLOOKUP(A19,'пр.взв.'!B5:C132,2,FALSE)</f>
        <v>ШАРОВ Александр Валерьевич                    </v>
      </c>
      <c r="C19" s="398" t="str">
        <f>VLOOKUP(A19,'пр.взв.'!B5:H132,3,FALSE)</f>
        <v>23.10.1979 змс                            </v>
      </c>
      <c r="D19" s="398" t="str">
        <f>VLOOKUP(A19,'пр.взв.'!B5:H132,4,FALSE)</f>
        <v>МВД по Р. Татарстан           </v>
      </c>
      <c r="E19" s="1"/>
      <c r="F19" s="1"/>
      <c r="G19" s="6"/>
      <c r="H19" s="52"/>
    </row>
    <row r="20" spans="1:8" ht="12" customHeight="1">
      <c r="A20" s="388"/>
      <c r="B20" s="399"/>
      <c r="C20" s="399"/>
      <c r="D20" s="399"/>
      <c r="E20" s="7"/>
      <c r="F20" s="1"/>
      <c r="G20" s="6"/>
      <c r="H20" s="51"/>
    </row>
    <row r="21" spans="1:8" ht="12" customHeight="1">
      <c r="A21" s="388">
        <v>37</v>
      </c>
      <c r="B21" s="390" t="str">
        <f>VLOOKUP(A21,'пр.взв.'!B23:C150,2,FALSE)</f>
        <v>АРОЯН Геворг Рафаелович</v>
      </c>
      <c r="C21" s="390" t="str">
        <f>VLOOKUP(A21,'пр.взв.'!B23:H150,3,FALSE)</f>
        <v>02.07.1990 кмс</v>
      </c>
      <c r="D21" s="390" t="str">
        <f>VLOOKUP(A21,'пр.взв.'!B23:F150,4,FALSE)</f>
        <v>УМВД по Тамбовской обл.</v>
      </c>
      <c r="E21" s="3"/>
      <c r="F21" s="1"/>
      <c r="G21" s="6"/>
      <c r="H21" s="51"/>
    </row>
    <row r="22" spans="1:8" ht="12" customHeight="1" thickBot="1">
      <c r="A22" s="392"/>
      <c r="B22" s="399"/>
      <c r="C22" s="399"/>
      <c r="D22" s="399"/>
      <c r="E22" s="4"/>
      <c r="F22" s="8"/>
      <c r="G22" s="6"/>
      <c r="H22" s="51"/>
    </row>
    <row r="23" spans="1:8" ht="12" customHeight="1">
      <c r="A23" s="387">
        <v>21</v>
      </c>
      <c r="B23" s="398" t="str">
        <f>VLOOKUP(A23,'пр.взв.'!B25:C152,2,FALSE)</f>
        <v>ОБУХОВ Александр Владимирович</v>
      </c>
      <c r="C23" s="398" t="str">
        <f>VLOOKUP(A23,'пр.взв.'!B25:H152,3,FALSE)</f>
        <v>26.10.1993 кмс</v>
      </c>
      <c r="D23" s="398" t="str">
        <f>VLOOKUP(A23,'пр.взв.'!B25:F152,4,FALSE)</f>
        <v>УМВД по Кировской обл.         </v>
      </c>
      <c r="E23" s="4"/>
      <c r="F23" s="5"/>
      <c r="G23" s="6"/>
      <c r="H23" s="51"/>
    </row>
    <row r="24" spans="1:8" ht="12" customHeight="1">
      <c r="A24" s="388"/>
      <c r="B24" s="399"/>
      <c r="C24" s="399"/>
      <c r="D24" s="399"/>
      <c r="E24" s="9"/>
      <c r="F24" s="6"/>
      <c r="G24" s="6"/>
      <c r="H24" s="51"/>
    </row>
    <row r="25" spans="1:8" ht="12" customHeight="1">
      <c r="A25" s="388">
        <v>53</v>
      </c>
      <c r="B25" s="390" t="str">
        <f>VLOOKUP(A25,'пр.взв.'!B27:C154,2,FALSE)</f>
        <v>МОЛИН Алексей Александрович</v>
      </c>
      <c r="C25" s="390" t="str">
        <f>VLOOKUP(A25,'пр.взв.'!B27:H154,3,FALSE)</f>
        <v>27.05.1981 кмс</v>
      </c>
      <c r="D25" s="390" t="str">
        <f>VLOOKUP(A25,'пр.взв.'!B27:F154,4,FALSE)</f>
        <v>УМВД по Пензенской обл.        </v>
      </c>
      <c r="E25" s="2"/>
      <c r="F25" s="6"/>
      <c r="G25" s="6"/>
      <c r="H25" s="51"/>
    </row>
    <row r="26" spans="1:8" ht="12" customHeight="1" thickBot="1">
      <c r="A26" s="392"/>
      <c r="B26" s="399"/>
      <c r="C26" s="399"/>
      <c r="D26" s="399"/>
      <c r="E26" s="1"/>
      <c r="F26" s="6"/>
      <c r="G26" s="6"/>
      <c r="H26" s="51"/>
    </row>
    <row r="27" spans="1:8" ht="12" customHeight="1">
      <c r="A27" s="387">
        <v>13</v>
      </c>
      <c r="B27" s="398" t="str">
        <f>VLOOKUP(A27,'пр.взв.'!B29:C156,2,FALSE)</f>
        <v>ТАГИРОВ Сабир Уяхатдинович</v>
      </c>
      <c r="C27" s="398" t="str">
        <f>VLOOKUP(A27,'пр.взв.'!B29:H156,3,FALSE)</f>
        <v>28.09.1986 кмс</v>
      </c>
      <c r="D27" s="398" t="str">
        <f>VLOOKUP(A27,'пр.взв.'!B29:F156,4,FALSE)</f>
        <v>УМВД по Ямало-Ненецкому А      </v>
      </c>
      <c r="E27" s="1"/>
      <c r="F27" s="6"/>
      <c r="G27" s="10"/>
      <c r="H27" s="51"/>
    </row>
    <row r="28" spans="1:8" ht="12" customHeight="1">
      <c r="A28" s="388"/>
      <c r="B28" s="399"/>
      <c r="C28" s="399"/>
      <c r="D28" s="399"/>
      <c r="E28" s="7"/>
      <c r="F28" s="6"/>
      <c r="G28" s="1"/>
      <c r="H28" s="51"/>
    </row>
    <row r="29" spans="1:8" ht="12" customHeight="1">
      <c r="A29" s="388">
        <v>45</v>
      </c>
      <c r="B29" s="390" t="str">
        <f>VLOOKUP(A29,'пр.взв.'!B31:C158,2,FALSE)</f>
        <v>САЛДАЕВ Владимир Евгеньевич</v>
      </c>
      <c r="C29" s="390" t="str">
        <f>VLOOKUP(A29,'пр.взв.'!B31:H158,3,FALSE)</f>
        <v>16.12.1985 кмс</v>
      </c>
      <c r="D29" s="390" t="str">
        <f>VLOOKUP(A29,'пр.взв.'!B31:F158,4,FALSE)</f>
        <v>МВД по Р. Алтай               </v>
      </c>
      <c r="E29" s="3"/>
      <c r="F29" s="6"/>
      <c r="G29" s="1"/>
      <c r="H29" s="51"/>
    </row>
    <row r="30" spans="1:8" ht="12" customHeight="1" thickBot="1">
      <c r="A30" s="392"/>
      <c r="B30" s="399"/>
      <c r="C30" s="399"/>
      <c r="D30" s="399"/>
      <c r="E30" s="4"/>
      <c r="F30" s="10"/>
      <c r="G30" s="1"/>
      <c r="H30" s="51"/>
    </row>
    <row r="31" spans="1:8" ht="12" customHeight="1">
      <c r="A31" s="387">
        <v>29</v>
      </c>
      <c r="B31" s="398" t="str">
        <f>VLOOKUP(A31,'пр.взв.'!B33:C160,2,FALSE)</f>
        <v>МАЛАХОВ Павел Павлович</v>
      </c>
      <c r="C31" s="398" t="str">
        <f>VLOOKUP(A31,'пр.взв.'!B33:H160,3,FALSE)</f>
        <v>18.02.1991 1</v>
      </c>
      <c r="D31" s="398" t="str">
        <f>VLOOKUP(A31,'пр.взв.'!B33:F160,4,FALSE)</f>
        <v>ГУ МВД по Алтайскому кр.         </v>
      </c>
      <c r="E31" s="4"/>
      <c r="F31" s="1"/>
      <c r="G31" s="1"/>
      <c r="H31" s="51"/>
    </row>
    <row r="32" spans="1:8" ht="12" customHeight="1">
      <c r="A32" s="388"/>
      <c r="B32" s="399"/>
      <c r="C32" s="399"/>
      <c r="D32" s="399"/>
      <c r="E32" s="9"/>
      <c r="F32" s="1"/>
      <c r="G32" s="1"/>
      <c r="H32" s="51"/>
    </row>
    <row r="33" spans="1:8" ht="12" customHeight="1">
      <c r="A33" s="388">
        <v>61</v>
      </c>
      <c r="B33" s="400" t="e">
        <f>VLOOKUP(A33,'пр.взв.'!B35:C162,2,FALSE)</f>
        <v>#N/A</v>
      </c>
      <c r="C33" s="400" t="e">
        <f>VLOOKUP(A33,'пр.взв.'!B35:H162,3,FALSE)</f>
        <v>#N/A</v>
      </c>
      <c r="D33" s="400" t="e">
        <f>VLOOKUP(A33,'пр.взв.'!B35:F162,4,FALSE)</f>
        <v>#N/A</v>
      </c>
      <c r="E33" s="2"/>
      <c r="F33" s="1"/>
      <c r="G33" s="1"/>
      <c r="H33" s="51"/>
    </row>
    <row r="34" spans="1:8" ht="12" customHeight="1" thickBot="1">
      <c r="A34" s="392"/>
      <c r="B34" s="401"/>
      <c r="C34" s="401"/>
      <c r="D34" s="401"/>
      <c r="E34" s="49"/>
      <c r="F34" s="49"/>
      <c r="G34" s="49"/>
      <c r="H34" s="53"/>
    </row>
    <row r="35" spans="1:16" ht="12" customHeight="1" thickBot="1">
      <c r="A35" s="45"/>
      <c r="B35" s="48"/>
      <c r="C35" s="48"/>
      <c r="D35" s="49"/>
      <c r="E35" s="1"/>
      <c r="F35" s="1"/>
      <c r="G35" s="1"/>
      <c r="H35" s="54"/>
      <c r="P35" s="24"/>
    </row>
    <row r="36" spans="1:8" ht="12" customHeight="1">
      <c r="A36" s="387">
        <v>3</v>
      </c>
      <c r="B36" s="398" t="str">
        <f>VLOOKUP(A36,'пр.взв.'!B5:H132,2,FALSE)</f>
        <v>ОГАРЫШЕВ Алексей Сергеевич                    </v>
      </c>
      <c r="C36" s="398" t="str">
        <f>VLOOKUP(A36,'пр.взв.'!B5:H132,3,FALSE)</f>
        <v>06.03.1988 мс                             </v>
      </c>
      <c r="D36" s="398" t="str">
        <f>VLOOKUP(A36,'пр.взв.'!B5:H132,4,FALSE)</f>
        <v>УМВД по Владимирской обл.      </v>
      </c>
      <c r="E36" s="49"/>
      <c r="F36" s="49"/>
      <c r="G36" s="49"/>
      <c r="H36" s="53"/>
    </row>
    <row r="37" spans="1:16" ht="12" customHeight="1">
      <c r="A37" s="388"/>
      <c r="B37" s="399"/>
      <c r="C37" s="399"/>
      <c r="D37" s="399"/>
      <c r="E37" s="1"/>
      <c r="F37" s="1"/>
      <c r="G37" s="50"/>
      <c r="H37" s="51"/>
      <c r="P37" s="12"/>
    </row>
    <row r="38" spans="1:8" ht="12" customHeight="1">
      <c r="A38" s="388">
        <v>35</v>
      </c>
      <c r="B38" s="390" t="str">
        <f>VLOOKUP(A38,'пр.взв.'!B7:H134,2,FALSE)</f>
        <v>ХИДИРОВ Арсен Амруллахович           </v>
      </c>
      <c r="C38" s="390" t="str">
        <f>VLOOKUP(A38,'пр.взв.'!B7:H134,3,FALSE)</f>
        <v>08.07.1990 1                              </v>
      </c>
      <c r="D38" s="390" t="str">
        <f>VLOOKUP(A38,'пр.взв.'!B7:H134,4,FALSE)</f>
        <v>УМВД по Орловской обл</v>
      </c>
      <c r="E38" s="3"/>
      <c r="F38" s="1"/>
      <c r="G38" s="1"/>
      <c r="H38" s="51"/>
    </row>
    <row r="39" spans="1:8" ht="12" customHeight="1" thickBot="1">
      <c r="A39" s="392"/>
      <c r="B39" s="399"/>
      <c r="C39" s="399"/>
      <c r="D39" s="399"/>
      <c r="E39" s="4"/>
      <c r="F39" s="8"/>
      <c r="G39" s="1"/>
      <c r="H39" s="51"/>
    </row>
    <row r="40" spans="1:8" ht="12" customHeight="1">
      <c r="A40" s="387">
        <v>19</v>
      </c>
      <c r="B40" s="398" t="str">
        <f>VLOOKUP(A40,'пр.взв.'!B9:H136,2,FALSE)</f>
        <v>ШМИДТ Алексей Константинович</v>
      </c>
      <c r="C40" s="398" t="str">
        <f>VLOOKUP(A40,'пр.взв.'!B9:H136,3,FALSE)</f>
        <v>02.04.1986 мс</v>
      </c>
      <c r="D40" s="398" t="str">
        <f>VLOOKUP(A40,'пр.взв.'!B9:H136,4,FALSE)</f>
        <v>ГУ МВД по Иркутской обл.         </v>
      </c>
      <c r="E40" s="4"/>
      <c r="F40" s="5"/>
      <c r="G40" s="1"/>
      <c r="H40" s="51"/>
    </row>
    <row r="41" spans="1:8" ht="12" customHeight="1">
      <c r="A41" s="388"/>
      <c r="B41" s="399"/>
      <c r="C41" s="399"/>
      <c r="D41" s="399"/>
      <c r="E41" s="9"/>
      <c r="F41" s="6"/>
      <c r="G41" s="1"/>
      <c r="H41" s="51"/>
    </row>
    <row r="42" spans="1:8" ht="12" customHeight="1">
      <c r="A42" s="388">
        <v>51</v>
      </c>
      <c r="B42" s="390" t="str">
        <f>VLOOKUP(A42,'пр.взв.'!B11:H138,2,FALSE)</f>
        <v>ЗИТЛЯУЖЕВ Арсен Хусинович</v>
      </c>
      <c r="C42" s="390" t="str">
        <f>VLOOKUP(A42,'пр.взв.'!B11:H138,3,FALSE)</f>
        <v>07.03.1979 кмс</v>
      </c>
      <c r="D42" s="390" t="str">
        <f>VLOOKUP(A42,'пр.взв.'!B11:H138,4,FALSE)</f>
        <v>УМВД по ХМАО-Югре              </v>
      </c>
      <c r="E42" s="2"/>
      <c r="F42" s="6"/>
      <c r="G42" s="1"/>
      <c r="H42" s="51"/>
    </row>
    <row r="43" spans="1:8" ht="12" customHeight="1" thickBot="1">
      <c r="A43" s="402"/>
      <c r="B43" s="399"/>
      <c r="C43" s="399"/>
      <c r="D43" s="399"/>
      <c r="E43" s="1"/>
      <c r="F43" s="6"/>
      <c r="G43" s="8"/>
      <c r="H43" s="51"/>
    </row>
    <row r="44" spans="1:8" ht="12" customHeight="1">
      <c r="A44" s="387">
        <v>11</v>
      </c>
      <c r="B44" s="398" t="str">
        <f>VLOOKUP(A44,'пр.взв.'!B13:H140,2,FALSE)</f>
        <v>КАСУМОВ Марат Касумович                       </v>
      </c>
      <c r="C44" s="398" t="str">
        <f>VLOOKUP(A44,'пр.взв.'!B13:H140,3,FALSE)</f>
        <v>04.02.1981 кмс                            </v>
      </c>
      <c r="D44" s="398" t="str">
        <f>VLOOKUP(A44,'пр.взв.'!B13:H140,4,FALSE)</f>
        <v>УМВД по Липецкой  обл.         </v>
      </c>
      <c r="E44" s="1"/>
      <c r="F44" s="6"/>
      <c r="G44" s="5"/>
      <c r="H44" s="51"/>
    </row>
    <row r="45" spans="1:8" ht="12" customHeight="1">
      <c r="A45" s="388"/>
      <c r="B45" s="399"/>
      <c r="C45" s="399"/>
      <c r="D45" s="399"/>
      <c r="E45" s="7"/>
      <c r="F45" s="6"/>
      <c r="G45" s="6"/>
      <c r="H45" s="51"/>
    </row>
    <row r="46" spans="1:8" ht="12" customHeight="1">
      <c r="A46" s="388">
        <v>43</v>
      </c>
      <c r="B46" s="390" t="str">
        <f>VLOOKUP(A46,'пр.взв.'!B15:H142,2,FALSE)</f>
        <v>МИХАЙЛОВСКИЙ Александр Михайлович</v>
      </c>
      <c r="C46" s="390" t="str">
        <f>VLOOKUP(A46,'пр.взв.'!B15:H142,3,FALSE)</f>
        <v>20.06.1991 1</v>
      </c>
      <c r="D46" s="390" t="str">
        <f>VLOOKUP(A46,'пр.взв.'!B15:H142,4,FALSE)</f>
        <v>УМВД по Брянской обл</v>
      </c>
      <c r="E46" s="3"/>
      <c r="F46" s="6"/>
      <c r="G46" s="6"/>
      <c r="H46" s="51"/>
    </row>
    <row r="47" spans="1:8" ht="12" customHeight="1" thickBot="1">
      <c r="A47" s="392"/>
      <c r="B47" s="399"/>
      <c r="C47" s="399"/>
      <c r="D47" s="399"/>
      <c r="E47" s="4"/>
      <c r="F47" s="10"/>
      <c r="G47" s="6"/>
      <c r="H47" s="51"/>
    </row>
    <row r="48" spans="1:8" ht="12" customHeight="1">
      <c r="A48" s="387">
        <v>27</v>
      </c>
      <c r="B48" s="398" t="str">
        <f>VLOOKUP(A48,'пр.взв.'!B17:H144,2,FALSE)</f>
        <v>ВЛАСОВ Максим Александрович</v>
      </c>
      <c r="C48" s="398" t="str">
        <f>VLOOKUP(A48,'пр.взв.'!B17:H144,3,FALSE)</f>
        <v>10.01.1990 мс</v>
      </c>
      <c r="D48" s="398" t="str">
        <f>VLOOKUP(A48,'пр.взв.'!B17:H144,4,FALSE)</f>
        <v>УМВД по Хабаровскому кр</v>
      </c>
      <c r="E48" s="4"/>
      <c r="F48" s="1"/>
      <c r="G48" s="6"/>
      <c r="H48" s="51"/>
    </row>
    <row r="49" spans="1:8" ht="12" customHeight="1">
      <c r="A49" s="388"/>
      <c r="B49" s="399"/>
      <c r="C49" s="399"/>
      <c r="D49" s="399"/>
      <c r="E49" s="9"/>
      <c r="F49" s="1"/>
      <c r="G49" s="6"/>
      <c r="H49" s="51"/>
    </row>
    <row r="50" spans="1:8" ht="12" customHeight="1">
      <c r="A50" s="388">
        <v>59</v>
      </c>
      <c r="B50" s="390" t="e">
        <f>VLOOKUP(A50,'пр.взв.'!B19:H146,2,FALSE)</f>
        <v>#N/A</v>
      </c>
      <c r="C50" s="390" t="e">
        <f>VLOOKUP(A50,'пр.взв.'!B19:H146,3,FALSE)</f>
        <v>#N/A</v>
      </c>
      <c r="D50" s="390" t="e">
        <f>VLOOKUP(A50,'пр.взв.'!B19:H146,4,FALSE)</f>
        <v>#N/A</v>
      </c>
      <c r="E50" s="2"/>
      <c r="F50" s="1"/>
      <c r="G50" s="6"/>
      <c r="H50" s="51"/>
    </row>
    <row r="51" spans="1:8" ht="12" customHeight="1" thickBot="1">
      <c r="A51" s="392"/>
      <c r="B51" s="399"/>
      <c r="C51" s="399"/>
      <c r="D51" s="399"/>
      <c r="E51" s="1"/>
      <c r="F51" s="1"/>
      <c r="G51" s="6"/>
      <c r="H51" s="51"/>
    </row>
    <row r="52" spans="1:8" ht="12" customHeight="1">
      <c r="A52" s="387">
        <v>7</v>
      </c>
      <c r="B52" s="398" t="str">
        <f>VLOOKUP(A52,'пр.взв.'!B5:H132,2,FALSE)</f>
        <v>ХОХОЕВ Сослан Эрикович</v>
      </c>
      <c r="C52" s="398" t="str">
        <f>VLOOKUP(A52,'пр.взв.'!B5:H132,3,FALSE)</f>
        <v>28.07.1991 1</v>
      </c>
      <c r="D52" s="398" t="str">
        <f>VLOOKUP(A52,'пр.взв.'!B5:H132,4,FALSE)</f>
        <v>УМВД по Сахалинской обл.       </v>
      </c>
      <c r="E52" s="1"/>
      <c r="F52" s="1"/>
      <c r="G52" s="6"/>
      <c r="H52" s="51"/>
    </row>
    <row r="53" spans="1:8" ht="12" customHeight="1">
      <c r="A53" s="388"/>
      <c r="B53" s="399"/>
      <c r="C53" s="399"/>
      <c r="D53" s="399"/>
      <c r="E53" s="7"/>
      <c r="F53" s="1"/>
      <c r="G53" s="6"/>
      <c r="H53" s="54"/>
    </row>
    <row r="54" spans="1:8" ht="12" customHeight="1">
      <c r="A54" s="388">
        <v>39</v>
      </c>
      <c r="B54" s="390" t="str">
        <f>VLOOKUP(A54,'пр.взв.'!B23:H150,2,FALSE)</f>
        <v>ГАДЖИХАНОВ Аслан Гаджиалиевич</v>
      </c>
      <c r="C54" s="390" t="str">
        <f>VLOOKUP(A54,'пр.взв.'!B23:H150,3,FALSE)</f>
        <v>09.02.1993 1</v>
      </c>
      <c r="D54" s="390" t="str">
        <f>VLOOKUP(A54,'пр.взв.'!B23:H150,4,FALSE)</f>
        <v>УМВД по Новгородской обл.      </v>
      </c>
      <c r="E54" s="3"/>
      <c r="F54" s="1"/>
      <c r="G54" s="6"/>
      <c r="H54" s="50"/>
    </row>
    <row r="55" spans="1:8" ht="12" customHeight="1" thickBot="1">
      <c r="A55" s="392"/>
      <c r="B55" s="399"/>
      <c r="C55" s="399"/>
      <c r="D55" s="399"/>
      <c r="E55" s="4"/>
      <c r="F55" s="8"/>
      <c r="G55" s="6"/>
      <c r="H55" s="50"/>
    </row>
    <row r="56" spans="1:8" ht="12" customHeight="1">
      <c r="A56" s="387">
        <v>23</v>
      </c>
      <c r="B56" s="398" t="str">
        <f>VLOOKUP(A56,'пр.взв.'!B25:H152,2,FALSE)</f>
        <v>ВЕНГЕРЕНКО Павел Олегович</v>
      </c>
      <c r="C56" s="398" t="str">
        <f>VLOOKUP(A56,'пр.взв.'!B25:H152,3,FALSE)</f>
        <v>04.03.1990 кмс</v>
      </c>
      <c r="D56" s="398" t="str">
        <f>VLOOKUP(A56,'пр.взв.'!B25:H152,4,FALSE)</f>
        <v>УМВД по Оренбургской обл.      </v>
      </c>
      <c r="E56" s="4"/>
      <c r="F56" s="5"/>
      <c r="G56" s="6"/>
      <c r="H56" s="50"/>
    </row>
    <row r="57" spans="1:8" ht="12" customHeight="1">
      <c r="A57" s="388"/>
      <c r="B57" s="399"/>
      <c r="C57" s="399"/>
      <c r="D57" s="399"/>
      <c r="E57" s="9"/>
      <c r="F57" s="6"/>
      <c r="G57" s="6"/>
      <c r="H57" s="50"/>
    </row>
    <row r="58" spans="1:8" ht="12" customHeight="1">
      <c r="A58" s="388">
        <v>55</v>
      </c>
      <c r="B58" s="390" t="str">
        <f>VLOOKUP(A58,'пр.взв.'!B27:H154,2,FALSE)</f>
        <v>ДЗАХКИЕВ Джабраил Микаилович                  </v>
      </c>
      <c r="C58" s="390" t="str">
        <f>VLOOKUP(A58,'пр.взв.'!B27:H154,3,FALSE)</f>
        <v>24.02.1986 кмс                            </v>
      </c>
      <c r="D58" s="390" t="str">
        <f>VLOOKUP(A58,'пр.взв.'!B27:H154,4,FALSE)</f>
        <v>МВД по Р. Ингушетия           </v>
      </c>
      <c r="E58" s="2"/>
      <c r="F58" s="6"/>
      <c r="G58" s="6"/>
      <c r="H58" s="50"/>
    </row>
    <row r="59" spans="1:8" ht="12" customHeight="1" thickBot="1">
      <c r="A59" s="392"/>
      <c r="B59" s="399"/>
      <c r="C59" s="399"/>
      <c r="D59" s="399"/>
      <c r="E59" s="1"/>
      <c r="F59" s="6"/>
      <c r="G59" s="6"/>
      <c r="H59" s="50"/>
    </row>
    <row r="60" spans="1:8" ht="12" customHeight="1">
      <c r="A60" s="387">
        <v>15</v>
      </c>
      <c r="B60" s="398" t="str">
        <f>VLOOKUP(A60,'пр.взв.'!B29:H156,2,FALSE)</f>
        <v>ПРОСИНЕНКОВ Григорий Викторович</v>
      </c>
      <c r="C60" s="398" t="str">
        <f>VLOOKUP(A60,'пр.взв.'!B29:H156,3,FALSE)</f>
        <v>26.06.1985 мс</v>
      </c>
      <c r="D60" s="398" t="str">
        <f>VLOOKUP(A60,'пр.взв.'!B29:H156,4,FALSE)</f>
        <v>УМВД по Смоленской обл.        </v>
      </c>
      <c r="E60" s="1"/>
      <c r="F60" s="6"/>
      <c r="G60" s="10"/>
      <c r="H60" s="50"/>
    </row>
    <row r="61" spans="1:8" ht="12" customHeight="1">
      <c r="A61" s="388"/>
      <c r="B61" s="399"/>
      <c r="C61" s="399"/>
      <c r="D61" s="399"/>
      <c r="E61" s="7"/>
      <c r="F61" s="6"/>
      <c r="G61" s="1"/>
      <c r="H61" s="50"/>
    </row>
    <row r="62" spans="1:8" ht="12" customHeight="1">
      <c r="A62" s="388">
        <v>47</v>
      </c>
      <c r="B62" s="390" t="str">
        <f>VLOOKUP(A62,'пр.взв.'!B31:H158,2,FALSE)</f>
        <v>ИВАНОВ Иван Александрович </v>
      </c>
      <c r="C62" s="390" t="str">
        <f>VLOOKUP(A62,'пр.взв.'!B31:H158,3,FALSE)</f>
        <v>20.02.1989 кмс</v>
      </c>
      <c r="D62" s="390" t="str">
        <f>VLOOKUP(A62,'пр.взв.'!B31:H158,4,FALSE)</f>
        <v>ГУ МВД по Ставропольскому        </v>
      </c>
      <c r="E62" s="3"/>
      <c r="F62" s="6"/>
      <c r="G62" s="1"/>
      <c r="H62" s="50"/>
    </row>
    <row r="63" spans="1:8" ht="12" customHeight="1" thickBot="1">
      <c r="A63" s="392"/>
      <c r="B63" s="399"/>
      <c r="C63" s="399"/>
      <c r="D63" s="399"/>
      <c r="E63" s="4"/>
      <c r="F63" s="10"/>
      <c r="G63" s="1"/>
      <c r="H63" s="50"/>
    </row>
    <row r="64" spans="1:8" ht="12" customHeight="1">
      <c r="A64" s="387">
        <v>31</v>
      </c>
      <c r="B64" s="398" t="str">
        <f>VLOOKUP(A64,'пр.взв.'!B33:H160,2,FALSE)</f>
        <v>ШУЛЬГИН Александр Вячеславович</v>
      </c>
      <c r="C64" s="398" t="str">
        <f>VLOOKUP(A64,'пр.взв.'!B33:H160,3,FALSE)</f>
        <v>31.07.1982 кмс</v>
      </c>
      <c r="D64" s="398" t="str">
        <f>VLOOKUP(A64,'пр.взв.'!B33:H160,4,FALSE)</f>
        <v>УМВД по Курской обл</v>
      </c>
      <c r="E64" s="4"/>
      <c r="F64" s="1"/>
      <c r="G64" s="1"/>
      <c r="H64" s="50"/>
    </row>
    <row r="65" spans="1:8" ht="12" customHeight="1">
      <c r="A65" s="388"/>
      <c r="B65" s="399"/>
      <c r="C65" s="399"/>
      <c r="D65" s="399"/>
      <c r="E65" s="9"/>
      <c r="F65" s="1"/>
      <c r="G65" s="1"/>
      <c r="H65" s="50"/>
    </row>
    <row r="66" spans="1:8" ht="12" customHeight="1">
      <c r="A66" s="388">
        <v>63</v>
      </c>
      <c r="B66" s="400" t="e">
        <f>VLOOKUP(A66,'пр.взв.'!B35:H162,2,FALSE)</f>
        <v>#N/A</v>
      </c>
      <c r="C66" s="400" t="e">
        <f>VLOOKUP(A66,'пр.взв.'!B35:H162,3,FALSE)</f>
        <v>#N/A</v>
      </c>
      <c r="D66" s="400" t="e">
        <f>VLOOKUP(A66,'пр.взв.'!B35:H162,4,FALSE)</f>
        <v>#N/A</v>
      </c>
      <c r="E66" s="2"/>
      <c r="F66" s="1"/>
      <c r="G66" s="1"/>
      <c r="H66" s="50"/>
    </row>
    <row r="67" spans="1:8" ht="12" customHeight="1" thickBot="1">
      <c r="A67" s="392"/>
      <c r="B67" s="401"/>
      <c r="C67" s="401"/>
      <c r="D67" s="401"/>
      <c r="E67" s="49"/>
      <c r="F67" s="49"/>
      <c r="G67" s="49"/>
      <c r="H67" s="49"/>
    </row>
    <row r="68" spans="1:8" ht="12.75">
      <c r="A68" s="49"/>
      <c r="B68" s="49"/>
      <c r="C68" s="49"/>
      <c r="D68" s="49"/>
      <c r="E68" s="49"/>
      <c r="F68" s="49"/>
      <c r="G68" s="49"/>
      <c r="H68" s="49"/>
    </row>
    <row r="69" spans="1:8" ht="12.75">
      <c r="A69" s="49"/>
      <c r="B69" s="49"/>
      <c r="C69" s="49"/>
      <c r="D69" s="49"/>
      <c r="E69" s="49"/>
      <c r="F69" s="49"/>
      <c r="G69" s="49"/>
      <c r="H69" s="49"/>
    </row>
    <row r="70" spans="1:8" ht="12.75">
      <c r="A70" s="49"/>
      <c r="B70" s="49"/>
      <c r="C70" s="49"/>
      <c r="D70" s="49"/>
      <c r="E70" s="49"/>
      <c r="F70" s="49"/>
      <c r="G70" s="49"/>
      <c r="H70" s="49"/>
    </row>
    <row r="71" spans="1:8" ht="12.75">
      <c r="A71" s="49"/>
      <c r="B71" s="49"/>
      <c r="C71" s="49"/>
      <c r="D71" s="49"/>
      <c r="E71" s="49"/>
      <c r="F71" s="49"/>
      <c r="G71" s="49"/>
      <c r="H71" s="49"/>
    </row>
    <row r="72" spans="1:8" ht="12.75">
      <c r="A72" s="30" t="s">
        <v>19</v>
      </c>
      <c r="B72" s="56"/>
      <c r="C72" s="56"/>
      <c r="D72" s="56"/>
      <c r="E72" s="391" t="str">
        <f>HYPERLINK('пр.взв.'!F3)</f>
        <v>в.к.  74  кг</v>
      </c>
      <c r="F72" s="56"/>
      <c r="G72" s="30" t="s">
        <v>21</v>
      </c>
      <c r="H72" s="56"/>
    </row>
    <row r="73" spans="1:8" ht="12.75">
      <c r="A73" s="56"/>
      <c r="B73" s="56"/>
      <c r="C73" s="56"/>
      <c r="D73" s="56"/>
      <c r="E73" s="383"/>
      <c r="F73" s="56"/>
      <c r="G73" s="56"/>
      <c r="H73" s="56"/>
    </row>
    <row r="74" spans="1:8" ht="19.5" customHeight="1">
      <c r="A74" s="56"/>
      <c r="B74" s="56"/>
      <c r="C74" s="56"/>
      <c r="D74" s="56"/>
      <c r="E74" s="56"/>
      <c r="F74" s="56"/>
      <c r="G74" s="56"/>
      <c r="H74" s="56"/>
    </row>
    <row r="75" spans="1:9" ht="19.5" customHeight="1">
      <c r="A75" s="16"/>
      <c r="B75" s="18"/>
      <c r="C75" s="13"/>
      <c r="D75" s="17"/>
      <c r="E75" s="17"/>
      <c r="G75" s="67"/>
      <c r="H75" s="67"/>
      <c r="I75" s="12"/>
    </row>
    <row r="76" spans="1:9" ht="19.5" customHeight="1">
      <c r="A76" s="12"/>
      <c r="B76" s="19"/>
      <c r="G76" s="67"/>
      <c r="H76" s="67"/>
      <c r="I76" s="12"/>
    </row>
    <row r="77" spans="1:9" ht="19.5" customHeight="1">
      <c r="A77" s="12"/>
      <c r="B77" s="44"/>
      <c r="C77" s="43"/>
      <c r="D77" s="21"/>
      <c r="E77" s="17"/>
      <c r="G77" s="34"/>
      <c r="H77" s="67"/>
      <c r="I77" s="12"/>
    </row>
    <row r="78" spans="1:9" ht="19.5" customHeight="1">
      <c r="A78" s="11"/>
      <c r="B78" s="15"/>
      <c r="C78" s="20"/>
      <c r="D78" s="68"/>
      <c r="E78" s="17"/>
      <c r="G78" s="34"/>
      <c r="H78" s="67"/>
      <c r="I78" s="12"/>
    </row>
    <row r="79" spans="1:9" ht="19.5" customHeight="1">
      <c r="A79" s="12"/>
      <c r="B79" s="20"/>
      <c r="C79" s="20"/>
      <c r="D79" s="35"/>
      <c r="E79" s="18"/>
      <c r="F79" s="20"/>
      <c r="H79" s="67"/>
      <c r="I79" s="12"/>
    </row>
    <row r="80" spans="1:9" ht="19.5" customHeight="1">
      <c r="A80" s="12"/>
      <c r="B80" s="20"/>
      <c r="C80" s="14"/>
      <c r="D80" s="37"/>
      <c r="E80" s="19"/>
      <c r="F80" s="69"/>
      <c r="H80" s="67"/>
      <c r="I80" s="12"/>
    </row>
    <row r="81" spans="2:9" ht="19.5" customHeight="1">
      <c r="B81" s="70"/>
      <c r="C81" s="70"/>
      <c r="D81" s="12"/>
      <c r="E81" s="19"/>
      <c r="F81" s="18"/>
      <c r="H81" s="67"/>
      <c r="I81" s="12"/>
    </row>
    <row r="82" spans="3:9" ht="19.5" customHeight="1">
      <c r="C82" s="17"/>
      <c r="D82" s="12"/>
      <c r="E82" s="15"/>
      <c r="F82" s="19"/>
      <c r="H82" s="67"/>
      <c r="I82" s="12"/>
    </row>
    <row r="83" spans="1:9" ht="19.5" customHeight="1">
      <c r="A83" s="16"/>
      <c r="B83" s="18"/>
      <c r="D83" s="12"/>
      <c r="F83" s="35"/>
      <c r="H83" s="67"/>
      <c r="I83" s="12"/>
    </row>
    <row r="84" spans="1:9" ht="19.5" customHeight="1">
      <c r="A84" s="12"/>
      <c r="B84" s="19"/>
      <c r="C84" s="13"/>
      <c r="D84" s="12"/>
      <c r="E84" s="17"/>
      <c r="F84" s="19"/>
      <c r="G84" s="12"/>
      <c r="H84" s="67"/>
      <c r="I84" s="12"/>
    </row>
    <row r="85" spans="1:9" ht="19.5" customHeight="1">
      <c r="A85" s="12"/>
      <c r="B85" s="44"/>
      <c r="C85" s="43"/>
      <c r="D85" s="36"/>
      <c r="E85" s="17"/>
      <c r="F85" s="19"/>
      <c r="G85" s="36"/>
      <c r="H85" s="67"/>
      <c r="I85" s="12"/>
    </row>
    <row r="86" spans="1:9" ht="19.5" customHeight="1">
      <c r="A86" s="11"/>
      <c r="B86" s="15"/>
      <c r="C86" s="20"/>
      <c r="D86" s="35"/>
      <c r="E86" s="13"/>
      <c r="F86" s="19"/>
      <c r="G86" s="35"/>
      <c r="H86" s="67"/>
      <c r="I86" s="12"/>
    </row>
    <row r="87" spans="1:9" ht="19.5" customHeight="1">
      <c r="A87" s="12"/>
      <c r="B87" s="20"/>
      <c r="C87" s="20"/>
      <c r="D87" s="35"/>
      <c r="E87" s="18"/>
      <c r="F87" s="19"/>
      <c r="G87" s="35"/>
      <c r="H87" s="67"/>
      <c r="I87" s="12"/>
    </row>
    <row r="88" spans="1:9" ht="19.5" customHeight="1">
      <c r="A88" s="12"/>
      <c r="B88" s="20"/>
      <c r="C88" s="14"/>
      <c r="D88" s="37"/>
      <c r="E88" s="19"/>
      <c r="F88" s="71"/>
      <c r="G88" s="35"/>
      <c r="H88" s="67"/>
      <c r="I88" s="12"/>
    </row>
    <row r="89" spans="2:9" ht="19.5" customHeight="1">
      <c r="B89" s="70"/>
      <c r="C89" s="70"/>
      <c r="E89" s="19"/>
      <c r="F89" s="22"/>
      <c r="G89" s="35"/>
      <c r="H89" s="67"/>
      <c r="I89" s="12"/>
    </row>
    <row r="90" spans="3:9" ht="19.5" customHeight="1">
      <c r="C90" s="17"/>
      <c r="E90" s="15"/>
      <c r="F90" s="20"/>
      <c r="G90" s="37"/>
      <c r="H90" s="67"/>
      <c r="I90" s="12"/>
    </row>
    <row r="91" spans="1:9" ht="19.5" customHeight="1">
      <c r="A91" s="67"/>
      <c r="B91" s="67"/>
      <c r="C91" s="67"/>
      <c r="D91" s="67"/>
      <c r="E91" s="67"/>
      <c r="F91" s="67"/>
      <c r="G91" s="34"/>
      <c r="H91" s="67"/>
      <c r="I91" s="12"/>
    </row>
    <row r="92" spans="1:9" ht="19.5" customHeight="1">
      <c r="A92" s="67"/>
      <c r="B92" s="20"/>
      <c r="C92" s="47"/>
      <c r="D92" s="67"/>
      <c r="E92" s="20"/>
      <c r="F92" s="22"/>
      <c r="G92" s="34"/>
      <c r="H92" s="67"/>
      <c r="I92" s="12"/>
    </row>
    <row r="93" spans="1:9" ht="19.5" customHeight="1">
      <c r="A93" s="67"/>
      <c r="B93" s="20"/>
      <c r="C93" s="22"/>
      <c r="D93" s="47"/>
      <c r="E93" s="47"/>
      <c r="F93" s="20"/>
      <c r="G93" s="67"/>
      <c r="H93" s="67"/>
      <c r="I93" s="12"/>
    </row>
    <row r="94" spans="1:9" ht="19.5" customHeight="1">
      <c r="A94" s="67"/>
      <c r="B94" s="67"/>
      <c r="C94" s="20"/>
      <c r="D94" s="67"/>
      <c r="E94" s="22"/>
      <c r="F94" s="20"/>
      <c r="G94" s="67"/>
      <c r="H94" s="67"/>
      <c r="I94" s="12"/>
    </row>
    <row r="95" spans="1:9" ht="19.5" customHeight="1">
      <c r="A95" s="67"/>
      <c r="B95" s="67"/>
      <c r="C95" s="22"/>
      <c r="D95" s="67"/>
      <c r="E95" s="20"/>
      <c r="F95" s="47"/>
      <c r="G95" s="34"/>
      <c r="H95" s="67"/>
      <c r="I95" s="12"/>
    </row>
    <row r="96" spans="1:9" ht="19.5" customHeight="1">
      <c r="A96" s="67"/>
      <c r="B96" s="20"/>
      <c r="C96" s="22"/>
      <c r="D96" s="47"/>
      <c r="E96" s="47"/>
      <c r="F96" s="20"/>
      <c r="G96" s="34"/>
      <c r="H96" s="67"/>
      <c r="I96" s="12"/>
    </row>
    <row r="97" spans="1:9" ht="19.5" customHeight="1">
      <c r="A97" s="67"/>
      <c r="B97" s="67"/>
      <c r="C97" s="20"/>
      <c r="D97" s="67"/>
      <c r="E97" s="22"/>
      <c r="F97" s="20"/>
      <c r="G97" s="34"/>
      <c r="H97" s="67"/>
      <c r="I97" s="12"/>
    </row>
    <row r="98" spans="1:9" ht="19.5" customHeight="1">
      <c r="A98" s="67"/>
      <c r="B98" s="67"/>
      <c r="C98" s="22"/>
      <c r="D98" s="67"/>
      <c r="E98" s="20"/>
      <c r="F98" s="47"/>
      <c r="G98" s="34"/>
      <c r="H98" s="67"/>
      <c r="I98" s="12"/>
    </row>
    <row r="99" spans="1:9" ht="19.5" customHeight="1">
      <c r="A99" s="67"/>
      <c r="B99" s="67"/>
      <c r="C99" s="67"/>
      <c r="D99" s="67"/>
      <c r="E99" s="67"/>
      <c r="F99" s="67"/>
      <c r="G99" s="67"/>
      <c r="H99" s="67"/>
      <c r="I99" s="12"/>
    </row>
    <row r="100" ht="19.5" customHeight="1"/>
    <row r="101" spans="1:8" ht="12.75">
      <c r="A101" s="50"/>
      <c r="B101" s="50"/>
      <c r="C101" s="50"/>
      <c r="D101" s="50"/>
      <c r="E101" s="50"/>
      <c r="F101" s="50"/>
      <c r="G101" s="55"/>
      <c r="H101" s="55"/>
    </row>
    <row r="102" ht="12.75">
      <c r="G102" s="12"/>
    </row>
    <row r="103" ht="12.75">
      <c r="G103" s="12"/>
    </row>
    <row r="104" ht="12.75">
      <c r="G104" s="12"/>
    </row>
  </sheetData>
  <sheetProtection/>
  <mergeCells count="133">
    <mergeCell ref="A66:A67"/>
    <mergeCell ref="B66:B67"/>
    <mergeCell ref="C66:C67"/>
    <mergeCell ref="D66:D67"/>
    <mergeCell ref="A62:A63"/>
    <mergeCell ref="B62:B63"/>
    <mergeCell ref="C62:C63"/>
    <mergeCell ref="D62:D63"/>
    <mergeCell ref="A64:A65"/>
    <mergeCell ref="B64:B65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54:A55"/>
    <mergeCell ref="B54:B55"/>
    <mergeCell ref="C54:C55"/>
    <mergeCell ref="D54:D55"/>
    <mergeCell ref="A56:A57"/>
    <mergeCell ref="B56:B57"/>
    <mergeCell ref="C56:C57"/>
    <mergeCell ref="D56:D57"/>
    <mergeCell ref="A50:A51"/>
    <mergeCell ref="B50:B51"/>
    <mergeCell ref="C50:C51"/>
    <mergeCell ref="D50:D51"/>
    <mergeCell ref="A52:A53"/>
    <mergeCell ref="B52:B53"/>
    <mergeCell ref="C52:C53"/>
    <mergeCell ref="D52:D53"/>
    <mergeCell ref="A46:A47"/>
    <mergeCell ref="B46:B47"/>
    <mergeCell ref="C46:C47"/>
    <mergeCell ref="D46:D47"/>
    <mergeCell ref="A48:A49"/>
    <mergeCell ref="B48:B49"/>
    <mergeCell ref="C48:C49"/>
    <mergeCell ref="D48:D49"/>
    <mergeCell ref="A42:A43"/>
    <mergeCell ref="B42:B43"/>
    <mergeCell ref="C42:C43"/>
    <mergeCell ref="D42:D43"/>
    <mergeCell ref="A44:A45"/>
    <mergeCell ref="B44:B45"/>
    <mergeCell ref="C44:C45"/>
    <mergeCell ref="D44:D45"/>
    <mergeCell ref="A38:A39"/>
    <mergeCell ref="B38:B39"/>
    <mergeCell ref="C38:C39"/>
    <mergeCell ref="D38:D39"/>
    <mergeCell ref="A40:A41"/>
    <mergeCell ref="B40:B41"/>
    <mergeCell ref="C40:C41"/>
    <mergeCell ref="D40:D41"/>
    <mergeCell ref="A33:A34"/>
    <mergeCell ref="B33:B34"/>
    <mergeCell ref="C33:C34"/>
    <mergeCell ref="D33:D34"/>
    <mergeCell ref="A36:A37"/>
    <mergeCell ref="B36:B37"/>
    <mergeCell ref="C36:C37"/>
    <mergeCell ref="D36:D37"/>
    <mergeCell ref="A29:A30"/>
    <mergeCell ref="B29:B30"/>
    <mergeCell ref="C29:C30"/>
    <mergeCell ref="D29:D30"/>
    <mergeCell ref="A31:A32"/>
    <mergeCell ref="B31:B32"/>
    <mergeCell ref="C31:C32"/>
    <mergeCell ref="D31:D32"/>
    <mergeCell ref="A25:A26"/>
    <mergeCell ref="B25:B26"/>
    <mergeCell ref="C25:C26"/>
    <mergeCell ref="D25:D26"/>
    <mergeCell ref="A27:A28"/>
    <mergeCell ref="B27:B28"/>
    <mergeCell ref="C27:C28"/>
    <mergeCell ref="D27:D28"/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D17:D18"/>
    <mergeCell ref="A19:A20"/>
    <mergeCell ref="B19:B20"/>
    <mergeCell ref="C19:C20"/>
    <mergeCell ref="D19:D20"/>
    <mergeCell ref="A13:A14"/>
    <mergeCell ref="B13:B14"/>
    <mergeCell ref="C13:C14"/>
    <mergeCell ref="D13:D14"/>
    <mergeCell ref="A15:A16"/>
    <mergeCell ref="B15:B16"/>
    <mergeCell ref="C15:C16"/>
    <mergeCell ref="D15:D16"/>
    <mergeCell ref="A9:A10"/>
    <mergeCell ref="B9:B10"/>
    <mergeCell ref="C9:C10"/>
    <mergeCell ref="D9:D10"/>
    <mergeCell ref="A11:A12"/>
    <mergeCell ref="B11:B12"/>
    <mergeCell ref="C11:C12"/>
    <mergeCell ref="D11:D12"/>
    <mergeCell ref="B5:B6"/>
    <mergeCell ref="C5:C6"/>
    <mergeCell ref="D5:D6"/>
    <mergeCell ref="A7:A8"/>
    <mergeCell ref="B7:B8"/>
    <mergeCell ref="C7:C8"/>
    <mergeCell ref="D7:D8"/>
    <mergeCell ref="E72:E73"/>
    <mergeCell ref="A1:H1"/>
    <mergeCell ref="A2:G2"/>
    <mergeCell ref="H5:H6"/>
    <mergeCell ref="A3:A4"/>
    <mergeCell ref="B3:B4"/>
    <mergeCell ref="C3:C4"/>
    <mergeCell ref="D3:D4"/>
    <mergeCell ref="H2:H3"/>
    <mergeCell ref="A5:A6"/>
  </mergeCells>
  <printOptions horizontalCentered="1"/>
  <pageMargins left="0" right="0.3937007874015748" top="0" bottom="0" header="0" footer="0"/>
  <pageSetup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T74"/>
  <sheetViews>
    <sheetView zoomScalePageLayoutView="0" workbookViewId="0" topLeftCell="A25">
      <selection activeCell="U15" sqref="U15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14.8515625" style="0" customWidth="1"/>
    <col min="5" max="19" width="4.7109375" style="0" customWidth="1"/>
  </cols>
  <sheetData>
    <row r="1" spans="1:19" ht="12.75" customHeight="1" thickBot="1">
      <c r="A1" s="420" t="s">
        <v>27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89"/>
    </row>
    <row r="2" spans="1:19" ht="30" customHeight="1" thickBot="1">
      <c r="A2" s="89"/>
      <c r="B2" s="90"/>
      <c r="C2" s="421" t="s">
        <v>28</v>
      </c>
      <c r="D2" s="421"/>
      <c r="E2" s="421"/>
      <c r="F2" s="421"/>
      <c r="G2" s="421"/>
      <c r="H2" s="421"/>
      <c r="I2" s="422" t="str">
        <f>HYPERLINK('[1]реквизиты'!$A$2)</f>
        <v>Лично-командный чемпионат МВД России по самозащите без оружия</v>
      </c>
      <c r="J2" s="423"/>
      <c r="K2" s="423"/>
      <c r="L2" s="423"/>
      <c r="M2" s="423"/>
      <c r="N2" s="423"/>
      <c r="O2" s="423"/>
      <c r="P2" s="423"/>
      <c r="Q2" s="423"/>
      <c r="R2" s="424"/>
      <c r="S2" s="89"/>
    </row>
    <row r="3" spans="1:19" ht="11.25" customHeight="1" thickBot="1">
      <c r="A3" s="23"/>
      <c r="B3" s="23"/>
      <c r="C3" s="97"/>
      <c r="D3" s="92"/>
      <c r="E3" s="404" t="str">
        <f>HYPERLINK('[1]реквизиты'!$A$3)</f>
        <v>24.01-28.01  2017 г.     г. Рязань</v>
      </c>
      <c r="F3" s="203"/>
      <c r="G3" s="203"/>
      <c r="H3" s="203"/>
      <c r="I3" s="203"/>
      <c r="J3" s="203"/>
      <c r="K3" s="203"/>
      <c r="L3" s="203"/>
      <c r="M3" s="203"/>
      <c r="N3" s="203"/>
      <c r="O3" s="145"/>
      <c r="P3" s="405" t="str">
        <f>HYPERLINK('пр.взв.'!F3)</f>
        <v>в.к.  74  кг</v>
      </c>
      <c r="Q3" s="406"/>
      <c r="R3" s="407"/>
      <c r="S3" s="94"/>
    </row>
    <row r="4" spans="1:19" ht="12" customHeight="1" thickBot="1">
      <c r="A4" s="415">
        <v>2</v>
      </c>
      <c r="B4" s="416" t="str">
        <f>VLOOKUP(A4,'пр.взв.'!B6:C133,2,FALSE)</f>
        <v>МИРОНОВ Николай Сергеевич             </v>
      </c>
      <c r="C4" s="416" t="str">
        <f>VLOOKUP(A4,'пр.взв.'!B6:H133,3,FALSE)</f>
        <v>13.06.1993 кмс                            </v>
      </c>
      <c r="D4" s="416" t="str">
        <f>VLOOKUP(A4,'пр.взв.'!B6:F133,4,FALSE)</f>
        <v>УТ МВД по ЦФО                 </v>
      </c>
      <c r="E4" s="145"/>
      <c r="F4" s="145"/>
      <c r="G4" s="95"/>
      <c r="H4" s="95" t="s">
        <v>9</v>
      </c>
      <c r="I4" s="146"/>
      <c r="J4" s="147"/>
      <c r="K4" s="145"/>
      <c r="L4" s="145"/>
      <c r="M4" s="145"/>
      <c r="N4" s="145"/>
      <c r="O4" s="98"/>
      <c r="P4" s="408"/>
      <c r="Q4" s="409"/>
      <c r="R4" s="410"/>
      <c r="S4" s="89"/>
    </row>
    <row r="5" spans="1:19" ht="12" customHeight="1">
      <c r="A5" s="411"/>
      <c r="B5" s="417"/>
      <c r="C5" s="417"/>
      <c r="D5" s="417"/>
      <c r="E5" s="59">
        <v>2</v>
      </c>
      <c r="F5" s="99"/>
      <c r="G5" s="100"/>
      <c r="H5" s="148"/>
      <c r="I5" s="101"/>
      <c r="J5" s="102"/>
      <c r="K5" s="145"/>
      <c r="L5" s="107"/>
      <c r="M5" s="106"/>
      <c r="N5" s="149"/>
      <c r="O5" s="149"/>
      <c r="P5" s="149"/>
      <c r="Q5" s="147"/>
      <c r="R5" s="114"/>
      <c r="S5" s="118"/>
    </row>
    <row r="6" spans="1:19" ht="12" customHeight="1" thickBot="1">
      <c r="A6" s="411">
        <v>34</v>
      </c>
      <c r="B6" s="413" t="str">
        <f>VLOOKUP(A6,'пр.взв.'!B8:C135,2,FALSE)</f>
        <v>ЕЛЕЧКО Константин Николаевич</v>
      </c>
      <c r="C6" s="413" t="str">
        <f>VLOOKUP(A6,'пр.взв.'!B8:H135,3,FALSE)</f>
        <v>02.04.1990 мс</v>
      </c>
      <c r="D6" s="413" t="str">
        <f>VLOOKUP(A6,'пр.взв.'!B8:F135,4,FALSE)</f>
        <v>УМВД по ХМАО-Югре              </v>
      </c>
      <c r="E6" s="103" t="s">
        <v>222</v>
      </c>
      <c r="F6" s="104"/>
      <c r="G6" s="99"/>
      <c r="H6" s="105"/>
      <c r="I6" s="107"/>
      <c r="J6" s="147"/>
      <c r="K6" s="145"/>
      <c r="L6" s="148"/>
      <c r="M6" s="106">
        <v>54</v>
      </c>
      <c r="N6" s="149"/>
      <c r="O6" s="149"/>
      <c r="P6" s="149"/>
      <c r="Q6" s="403" t="s">
        <v>24</v>
      </c>
      <c r="R6" s="403"/>
      <c r="S6" s="118"/>
    </row>
    <row r="7" spans="1:19" ht="12" customHeight="1" thickBot="1">
      <c r="A7" s="412"/>
      <c r="B7" s="414"/>
      <c r="C7" s="414"/>
      <c r="D7" s="414"/>
      <c r="E7" s="99"/>
      <c r="F7" s="80"/>
      <c r="G7" s="59">
        <v>18</v>
      </c>
      <c r="H7" s="107"/>
      <c r="I7" s="101"/>
      <c r="J7" s="147"/>
      <c r="K7" s="145"/>
      <c r="L7" s="107"/>
      <c r="M7" s="111"/>
      <c r="N7" s="149">
        <v>6</v>
      </c>
      <c r="O7" s="149"/>
      <c r="P7" s="106"/>
      <c r="Q7" s="403"/>
      <c r="R7" s="403"/>
      <c r="S7" s="118"/>
    </row>
    <row r="8" spans="1:19" ht="12" customHeight="1" thickBot="1">
      <c r="A8" s="415">
        <v>18</v>
      </c>
      <c r="B8" s="416" t="str">
        <f>VLOOKUP(A8,'пр.взв.'!B10:C137,2,FALSE)</f>
        <v>ЮНУСОВ Павел Андреевич</v>
      </c>
      <c r="C8" s="416" t="str">
        <f>VLOOKUP(A8,'пр.взв.'!B10:H137,3,FALSE)</f>
        <v>15.11.1988 1</v>
      </c>
      <c r="D8" s="416" t="str">
        <f>VLOOKUP(A8,'пр.взв.'!B10:F137,4,FALSE)</f>
        <v>ГУ МВД по Свердловской обл.</v>
      </c>
      <c r="E8" s="145"/>
      <c r="F8" s="99"/>
      <c r="G8" s="103" t="s">
        <v>222</v>
      </c>
      <c r="H8" s="109"/>
      <c r="I8" s="110"/>
      <c r="J8" s="147"/>
      <c r="K8" s="145"/>
      <c r="L8" s="148"/>
      <c r="M8" s="150"/>
      <c r="N8" s="111" t="s">
        <v>222</v>
      </c>
      <c r="O8" s="106"/>
      <c r="P8" s="149"/>
      <c r="Q8" s="107"/>
      <c r="R8" s="114"/>
      <c r="S8" s="118"/>
    </row>
    <row r="9" spans="1:19" ht="12" customHeight="1">
      <c r="A9" s="411"/>
      <c r="B9" s="417"/>
      <c r="C9" s="417"/>
      <c r="D9" s="417"/>
      <c r="E9" s="59">
        <v>18</v>
      </c>
      <c r="F9" s="113"/>
      <c r="G9" s="99"/>
      <c r="H9" s="148"/>
      <c r="I9" s="110"/>
      <c r="J9" s="107"/>
      <c r="K9" s="145"/>
      <c r="L9" s="148"/>
      <c r="M9" s="115">
        <v>6</v>
      </c>
      <c r="N9" s="150"/>
      <c r="O9" s="106">
        <v>6</v>
      </c>
      <c r="P9" s="149"/>
      <c r="Q9" s="149"/>
      <c r="R9" s="114"/>
      <c r="S9" s="118"/>
    </row>
    <row r="10" spans="1:19" ht="12" customHeight="1" thickBot="1">
      <c r="A10" s="411">
        <v>50</v>
      </c>
      <c r="B10" s="413" t="str">
        <f>VLOOKUP(A10,'пр.взв.'!B12:C139,2,FALSE)</f>
        <v>ГРИЧУН Андрей Федорович                       </v>
      </c>
      <c r="C10" s="413" t="str">
        <f>VLOOKUP(A10,'пр.взв.'!B12:H139,3,FALSE)</f>
        <v>28.12.1989 мс                            </v>
      </c>
      <c r="D10" s="413" t="str">
        <f>VLOOKUP(A10,'пр.взв.'!B12:F139,4,FALSE)</f>
        <v>УТ МВД по УрФО           </v>
      </c>
      <c r="E10" s="103" t="s">
        <v>222</v>
      </c>
      <c r="F10" s="99"/>
      <c r="G10" s="99"/>
      <c r="H10" s="105"/>
      <c r="I10" s="110"/>
      <c r="J10" s="107"/>
      <c r="K10" s="145"/>
      <c r="L10" s="148"/>
      <c r="M10" s="149"/>
      <c r="N10" s="116">
        <v>14</v>
      </c>
      <c r="O10" s="152" t="s">
        <v>222</v>
      </c>
      <c r="P10" s="149"/>
      <c r="Q10" s="149"/>
      <c r="R10" s="145"/>
      <c r="S10" s="118"/>
    </row>
    <row r="11" spans="1:19" ht="12" customHeight="1" thickBot="1">
      <c r="A11" s="412"/>
      <c r="B11" s="414"/>
      <c r="C11" s="414"/>
      <c r="D11" s="414"/>
      <c r="E11" s="99"/>
      <c r="F11" s="99"/>
      <c r="G11" s="80"/>
      <c r="H11" s="107"/>
      <c r="I11" s="151"/>
      <c r="J11" s="147"/>
      <c r="K11" s="145"/>
      <c r="L11" s="148"/>
      <c r="M11" s="149"/>
      <c r="N11" s="149"/>
      <c r="O11" s="154"/>
      <c r="P11" s="149">
        <v>42</v>
      </c>
      <c r="Q11" s="149"/>
      <c r="R11" s="147"/>
      <c r="S11" s="118"/>
    </row>
    <row r="12" spans="1:19" ht="12" customHeight="1" thickBot="1">
      <c r="A12" s="415">
        <v>10</v>
      </c>
      <c r="B12" s="416" t="str">
        <f>VLOOKUP(A12,'пр.взв.'!B14:C141,2,FALSE)</f>
        <v>ДАВЫДОВ Денис Игоревич                        </v>
      </c>
      <c r="C12" s="416" t="str">
        <f>VLOOKUP(A12,'пр.взв.'!B14:H141,3,FALSE)</f>
        <v>16.11.1987 змс                        </v>
      </c>
      <c r="D12" s="416" t="str">
        <f>VLOOKUP(A12,'пр.взв.'!B14:F141,4,FALSE)</f>
        <v>ГУ МВД по Московской обл.        </v>
      </c>
      <c r="E12" s="145"/>
      <c r="F12" s="145"/>
      <c r="G12" s="99"/>
      <c r="H12" s="101"/>
      <c r="I12" s="59">
        <v>42</v>
      </c>
      <c r="J12" s="153"/>
      <c r="K12" s="147"/>
      <c r="L12" s="107"/>
      <c r="M12" s="149"/>
      <c r="N12" s="107"/>
      <c r="O12" s="116">
        <v>42</v>
      </c>
      <c r="P12" s="156" t="s">
        <v>223</v>
      </c>
      <c r="Q12" s="157"/>
      <c r="R12" s="114"/>
      <c r="S12" s="118"/>
    </row>
    <row r="13" spans="1:19" ht="12" customHeight="1" thickBot="1">
      <c r="A13" s="411"/>
      <c r="B13" s="417"/>
      <c r="C13" s="417"/>
      <c r="D13" s="417"/>
      <c r="E13" s="59">
        <v>42</v>
      </c>
      <c r="F13" s="99"/>
      <c r="G13" s="99"/>
      <c r="H13" s="150"/>
      <c r="I13" s="103" t="s">
        <v>223</v>
      </c>
      <c r="J13" s="147"/>
      <c r="K13" s="155"/>
      <c r="L13" s="148"/>
      <c r="M13" s="106"/>
      <c r="N13" s="149"/>
      <c r="O13" s="149"/>
      <c r="P13" s="148"/>
      <c r="Q13" s="157"/>
      <c r="R13" s="114"/>
      <c r="S13" s="118"/>
    </row>
    <row r="14" spans="1:19" ht="12" customHeight="1" thickBot="1">
      <c r="A14" s="411">
        <v>42</v>
      </c>
      <c r="B14" s="413" t="str">
        <f>VLOOKUP(A14,'пр.взв.'!B16:C143,2,FALSE)</f>
        <v>КАЙТМАЗОВ Батрадз Асхарбекович</v>
      </c>
      <c r="C14" s="413" t="str">
        <f>VLOOKUP(A14,'пр.взв.'!B16:H143,3,FALSE)</f>
        <v>18.04.1985 кмс</v>
      </c>
      <c r="D14" s="413" t="str">
        <f>VLOOKUP(A14,'пр.взв.'!B16:F143,4,FALSE)</f>
        <v>МВД по РСО-Алания             </v>
      </c>
      <c r="E14" s="103" t="s">
        <v>225</v>
      </c>
      <c r="F14" s="104"/>
      <c r="G14" s="99"/>
      <c r="H14" s="117"/>
      <c r="I14" s="147"/>
      <c r="J14" s="147"/>
      <c r="K14" s="155"/>
      <c r="L14" s="107"/>
      <c r="M14" s="111"/>
      <c r="N14" s="106">
        <v>44</v>
      </c>
      <c r="O14" s="106"/>
      <c r="P14" s="114"/>
      <c r="Q14" s="110">
        <v>42</v>
      </c>
      <c r="R14" s="114"/>
      <c r="S14" s="118"/>
    </row>
    <row r="15" spans="1:19" ht="12" customHeight="1" thickBot="1">
      <c r="A15" s="412"/>
      <c r="B15" s="414"/>
      <c r="C15" s="414"/>
      <c r="D15" s="414"/>
      <c r="E15" s="99"/>
      <c r="F15" s="80"/>
      <c r="G15" s="59">
        <v>42</v>
      </c>
      <c r="H15" s="116"/>
      <c r="I15" s="147"/>
      <c r="J15" s="147"/>
      <c r="K15" s="155"/>
      <c r="L15" s="148"/>
      <c r="M15" s="150"/>
      <c r="N15" s="111"/>
      <c r="O15" s="106"/>
      <c r="P15" s="148"/>
      <c r="Q15" s="158" t="s">
        <v>223</v>
      </c>
      <c r="R15" s="145"/>
      <c r="S15" s="118"/>
    </row>
    <row r="16" spans="1:19" ht="12" customHeight="1" thickBot="1">
      <c r="A16" s="415">
        <v>26</v>
      </c>
      <c r="B16" s="416" t="str">
        <f>VLOOKUP(A16,'пр.взв.'!B18:C145,2,FALSE)</f>
        <v>ПАНОВ Матвей Валерьевич                       </v>
      </c>
      <c r="C16" s="416" t="str">
        <f>VLOOKUP(A16,'пр.взв.'!B18:H145,3,FALSE)</f>
        <v>27.01.1990 мс                             </v>
      </c>
      <c r="D16" s="416" t="str">
        <f>VLOOKUP(A16,'пр.взв.'!B18:F145,4,FALSE)</f>
        <v>ГУ МВД по Саратовской обл        </v>
      </c>
      <c r="E16" s="145"/>
      <c r="F16" s="99"/>
      <c r="G16" s="103" t="s">
        <v>222</v>
      </c>
      <c r="H16" s="105"/>
      <c r="I16" s="147"/>
      <c r="J16" s="147"/>
      <c r="K16" s="155"/>
      <c r="L16" s="148"/>
      <c r="M16" s="115"/>
      <c r="N16" s="150"/>
      <c r="O16" s="106">
        <v>52</v>
      </c>
      <c r="P16" s="148"/>
      <c r="Q16" s="159"/>
      <c r="R16" s="145"/>
      <c r="S16" s="118"/>
    </row>
    <row r="17" spans="1:19" ht="12" customHeight="1" thickBot="1">
      <c r="A17" s="411"/>
      <c r="B17" s="417"/>
      <c r="C17" s="417"/>
      <c r="D17" s="417"/>
      <c r="E17" s="59">
        <v>26</v>
      </c>
      <c r="F17" s="113"/>
      <c r="G17" s="99"/>
      <c r="H17" s="148"/>
      <c r="I17" s="147"/>
      <c r="J17" s="147"/>
      <c r="K17" s="155"/>
      <c r="L17" s="148"/>
      <c r="M17" s="149"/>
      <c r="N17" s="116">
        <v>52</v>
      </c>
      <c r="O17" s="152" t="s">
        <v>222</v>
      </c>
      <c r="P17" s="148"/>
      <c r="Q17" s="159"/>
      <c r="R17" s="145"/>
      <c r="S17" s="118"/>
    </row>
    <row r="18" spans="1:19" ht="12" customHeight="1" thickBot="1">
      <c r="A18" s="411">
        <v>58</v>
      </c>
      <c r="B18" s="418" t="e">
        <f>VLOOKUP(A18,'пр.взв.'!B20:C147,2,FALSE)</f>
        <v>#N/A</v>
      </c>
      <c r="C18" s="418" t="e">
        <f>VLOOKUP(A18,'пр.взв.'!B20:H147,3,FALSE)</f>
        <v>#N/A</v>
      </c>
      <c r="D18" s="418" t="e">
        <f>VLOOKUP(A18,'пр.взв.'!B20:F147,4,FALSE)</f>
        <v>#N/A</v>
      </c>
      <c r="E18" s="103"/>
      <c r="F18" s="99"/>
      <c r="G18" s="99"/>
      <c r="H18" s="105"/>
      <c r="I18" s="147"/>
      <c r="J18" s="147"/>
      <c r="K18" s="155"/>
      <c r="L18" s="145"/>
      <c r="M18" s="145"/>
      <c r="N18" s="147"/>
      <c r="O18" s="154"/>
      <c r="P18" s="161">
        <v>52</v>
      </c>
      <c r="Q18" s="159"/>
      <c r="R18" s="59">
        <v>42</v>
      </c>
      <c r="S18" s="118"/>
    </row>
    <row r="19" spans="1:19" ht="12" customHeight="1" thickBot="1">
      <c r="A19" s="412"/>
      <c r="B19" s="419"/>
      <c r="C19" s="419"/>
      <c r="D19" s="419"/>
      <c r="E19" s="99"/>
      <c r="F19" s="99"/>
      <c r="G19" s="99"/>
      <c r="H19" s="148"/>
      <c r="I19" s="147"/>
      <c r="J19" s="147"/>
      <c r="K19" s="59">
        <v>22</v>
      </c>
      <c r="L19" s="145"/>
      <c r="M19" s="145"/>
      <c r="N19" s="147"/>
      <c r="O19" s="116">
        <v>24</v>
      </c>
      <c r="P19" s="114" t="s">
        <v>224</v>
      </c>
      <c r="Q19" s="154"/>
      <c r="R19" s="103" t="s">
        <v>222</v>
      </c>
      <c r="S19" s="118"/>
    </row>
    <row r="20" spans="1:19" ht="12" customHeight="1" thickBot="1">
      <c r="A20" s="415">
        <v>6</v>
      </c>
      <c r="B20" s="416" t="str">
        <f>VLOOKUP(A20,'пр.взв.'!B6:C133,2,FALSE)</f>
        <v>ФОМИН Сергей Владимирович</v>
      </c>
      <c r="C20" s="416" t="str">
        <f>VLOOKUP(A20,'пр.взв.'!B6:H133,3,FALSE)</f>
        <v>17.01.1985 мс                             </v>
      </c>
      <c r="D20" s="416" t="str">
        <f>VLOOKUP(A20,'пр.взв.'!B6:H133,4,FALSE)</f>
        <v>УМВД по Псковской обл.</v>
      </c>
      <c r="E20" s="145"/>
      <c r="F20" s="145"/>
      <c r="G20" s="95"/>
      <c r="H20" s="95"/>
      <c r="I20" s="106"/>
      <c r="J20" s="106"/>
      <c r="K20" s="103" t="s">
        <v>223</v>
      </c>
      <c r="L20" s="171"/>
      <c r="M20" s="155"/>
      <c r="N20" s="147"/>
      <c r="O20" s="145"/>
      <c r="P20" s="101"/>
      <c r="Q20" s="162"/>
      <c r="R20" s="145"/>
      <c r="S20" s="80"/>
    </row>
    <row r="21" spans="1:19" ht="12" customHeight="1">
      <c r="A21" s="411"/>
      <c r="B21" s="417"/>
      <c r="C21" s="417"/>
      <c r="D21" s="417"/>
      <c r="E21" s="59">
        <v>6</v>
      </c>
      <c r="F21" s="99"/>
      <c r="G21" s="100"/>
      <c r="H21" s="148"/>
      <c r="I21" s="101"/>
      <c r="J21" s="107"/>
      <c r="K21" s="119"/>
      <c r="L21" s="147"/>
      <c r="M21" s="155"/>
      <c r="N21" s="147"/>
      <c r="O21" s="145"/>
      <c r="P21" s="114"/>
      <c r="Q21" s="162"/>
      <c r="R21" s="145"/>
      <c r="S21" s="99"/>
    </row>
    <row r="22" spans="1:19" ht="12" customHeight="1" thickBot="1">
      <c r="A22" s="411">
        <v>38</v>
      </c>
      <c r="B22" s="413" t="str">
        <f>VLOOKUP(A22,'пр.взв.'!B24:C151,2,FALSE)</f>
        <v>ТАТАЛОВ Ахмед Сайд-Хусейнович</v>
      </c>
      <c r="C22" s="413" t="str">
        <f>VLOOKUP(A22,'пр.взв.'!B24:H151,3,FALSE)</f>
        <v>14.03.1991 кмс</v>
      </c>
      <c r="D22" s="413" t="str">
        <f>VLOOKUP(A22,'пр.взв.'!B24:F151,4,FALSE)</f>
        <v>МВД по Чеченской Р.</v>
      </c>
      <c r="E22" s="103" t="s">
        <v>222</v>
      </c>
      <c r="F22" s="104"/>
      <c r="G22" s="99"/>
      <c r="H22" s="105"/>
      <c r="I22" s="107"/>
      <c r="J22" s="101"/>
      <c r="K22" s="155"/>
      <c r="L22" s="147"/>
      <c r="M22" s="155"/>
      <c r="N22" s="147"/>
      <c r="O22" s="145"/>
      <c r="P22" s="145"/>
      <c r="Q22" s="163">
        <v>3</v>
      </c>
      <c r="R22" s="145"/>
      <c r="S22" s="118"/>
    </row>
    <row r="23" spans="1:19" ht="12" customHeight="1" thickBot="1">
      <c r="A23" s="412"/>
      <c r="B23" s="414"/>
      <c r="C23" s="414"/>
      <c r="D23" s="414"/>
      <c r="E23" s="99"/>
      <c r="F23" s="80"/>
      <c r="G23" s="59">
        <v>22</v>
      </c>
      <c r="H23" s="107"/>
      <c r="I23" s="101"/>
      <c r="J23" s="107"/>
      <c r="K23" s="155"/>
      <c r="L23" s="147"/>
      <c r="M23" s="155"/>
      <c r="N23" s="147"/>
      <c r="O23" s="101"/>
      <c r="P23" s="107"/>
      <c r="Q23" s="107"/>
      <c r="R23" s="114"/>
      <c r="S23" s="118"/>
    </row>
    <row r="24" spans="1:19" ht="12" customHeight="1" thickBot="1">
      <c r="A24" s="415">
        <v>22</v>
      </c>
      <c r="B24" s="416" t="str">
        <f>VLOOKUP(A24,'пр.взв.'!B26:C153,2,FALSE)</f>
        <v>ШАБУРОВ Александр Владимирович</v>
      </c>
      <c r="C24" s="416" t="str">
        <f>VLOOKUP(A24,'пр.взв.'!B26:H153,3,FALSE)</f>
        <v>20.05.1986 мсмк                            </v>
      </c>
      <c r="D24" s="416" t="str">
        <f>VLOOKUP(A24,'пр.взв.'!B26:F153,4,FALSE)</f>
        <v>МВД по Р. Татарстан           </v>
      </c>
      <c r="E24" s="145"/>
      <c r="F24" s="99"/>
      <c r="G24" s="103" t="s">
        <v>222</v>
      </c>
      <c r="H24" s="120"/>
      <c r="I24" s="107"/>
      <c r="J24" s="107"/>
      <c r="K24" s="119"/>
      <c r="L24" s="147"/>
      <c r="M24" s="155"/>
      <c r="N24" s="169"/>
      <c r="O24" s="169"/>
      <c r="P24" s="172"/>
      <c r="Q24" s="169"/>
      <c r="R24" s="169"/>
      <c r="S24" s="118"/>
    </row>
    <row r="25" spans="1:19" ht="12" customHeight="1">
      <c r="A25" s="411"/>
      <c r="B25" s="417"/>
      <c r="C25" s="417"/>
      <c r="D25" s="417"/>
      <c r="E25" s="59">
        <v>22</v>
      </c>
      <c r="F25" s="113"/>
      <c r="G25" s="99"/>
      <c r="H25" s="154"/>
      <c r="I25" s="107"/>
      <c r="J25" s="107"/>
      <c r="K25" s="155"/>
      <c r="L25" s="147"/>
      <c r="M25" s="155"/>
      <c r="N25" s="173"/>
      <c r="O25" s="173"/>
      <c r="P25" s="173"/>
      <c r="Q25" s="173"/>
      <c r="R25" s="173"/>
      <c r="S25" s="118"/>
    </row>
    <row r="26" spans="1:19" ht="12" customHeight="1" thickBot="1">
      <c r="A26" s="411">
        <v>54</v>
      </c>
      <c r="B26" s="413" t="str">
        <f>VLOOKUP(A26,'пр.взв.'!B28:C155,2,FALSE)</f>
        <v>МАЙНАКОВ Виктор Николаевич</v>
      </c>
      <c r="C26" s="413" t="str">
        <f>VLOOKUP(A26,'пр.взв.'!B28:H155,3,FALSE)</f>
        <v>24.10.1987 кмс</v>
      </c>
      <c r="D26" s="413" t="str">
        <f>VLOOKUP(A26,'пр.взв.'!B28:F155,4,FALSE)</f>
        <v>МВД по Р. Алтай               </v>
      </c>
      <c r="E26" s="103" t="s">
        <v>222</v>
      </c>
      <c r="F26" s="99"/>
      <c r="G26" s="99"/>
      <c r="H26" s="117"/>
      <c r="I26" s="107"/>
      <c r="J26" s="101"/>
      <c r="K26" s="155"/>
      <c r="L26" s="147"/>
      <c r="M26" s="155"/>
      <c r="N26" s="173"/>
      <c r="O26" s="173"/>
      <c r="P26" s="173"/>
      <c r="Q26" s="173"/>
      <c r="R26" s="173"/>
      <c r="S26" s="118"/>
    </row>
    <row r="27" spans="1:19" ht="12" customHeight="1" thickBot="1">
      <c r="A27" s="412"/>
      <c r="B27" s="414"/>
      <c r="C27" s="414"/>
      <c r="D27" s="414"/>
      <c r="E27" s="99"/>
      <c r="F27" s="99"/>
      <c r="G27" s="80"/>
      <c r="H27" s="107"/>
      <c r="I27" s="59">
        <v>22</v>
      </c>
      <c r="J27" s="164"/>
      <c r="K27" s="155"/>
      <c r="L27" s="147"/>
      <c r="M27" s="155"/>
      <c r="N27" s="147"/>
      <c r="O27" s="147"/>
      <c r="P27" s="101"/>
      <c r="Q27" s="107"/>
      <c r="R27" s="114"/>
      <c r="S27" s="118"/>
    </row>
    <row r="28" spans="1:19" ht="12" customHeight="1" thickBot="1">
      <c r="A28" s="415">
        <v>14</v>
      </c>
      <c r="B28" s="416" t="str">
        <f>VLOOKUP(A28,'пр.взв.'!B30:C157,2,FALSE)</f>
        <v>ВЕЛИЕВ Игит Юбилеевич</v>
      </c>
      <c r="C28" s="416" t="str">
        <f>VLOOKUP(A28,'пр.взв.'!B30:H157,3,FALSE)</f>
        <v>23.06.1991 1</v>
      </c>
      <c r="D28" s="416" t="str">
        <f>VLOOKUP(A28,'пр.взв.'!B30:F157,4,FALSE)</f>
        <v>УТ МВД по ПФО                 </v>
      </c>
      <c r="E28" s="145"/>
      <c r="F28" s="145"/>
      <c r="G28" s="99"/>
      <c r="H28" s="101"/>
      <c r="I28" s="103" t="s">
        <v>222</v>
      </c>
      <c r="J28" s="107"/>
      <c r="K28" s="147"/>
      <c r="L28" s="147"/>
      <c r="M28" s="155"/>
      <c r="N28" s="147"/>
      <c r="O28" s="145"/>
      <c r="P28" s="107"/>
      <c r="Q28" s="107"/>
      <c r="R28" s="114"/>
      <c r="S28" s="118"/>
    </row>
    <row r="29" spans="1:19" ht="12" customHeight="1">
      <c r="A29" s="411"/>
      <c r="B29" s="417"/>
      <c r="C29" s="417"/>
      <c r="D29" s="417"/>
      <c r="E29" s="59">
        <v>14</v>
      </c>
      <c r="F29" s="99"/>
      <c r="G29" s="99"/>
      <c r="H29" s="150"/>
      <c r="I29" s="147"/>
      <c r="J29" s="145"/>
      <c r="K29" s="145"/>
      <c r="L29" s="147"/>
      <c r="M29" s="155"/>
      <c r="N29" s="147"/>
      <c r="O29" s="147"/>
      <c r="P29" s="147"/>
      <c r="Q29" s="147"/>
      <c r="R29" s="147"/>
      <c r="S29" s="118"/>
    </row>
    <row r="30" spans="1:19" ht="12" customHeight="1" thickBot="1">
      <c r="A30" s="411">
        <v>46</v>
      </c>
      <c r="B30" s="413" t="str">
        <f>VLOOKUP(A30,'пр.взв.'!B32:C159,2,FALSE)</f>
        <v>ХАРЕЧКИН Алексей Сергеевич</v>
      </c>
      <c r="C30" s="413" t="str">
        <f>VLOOKUP(A30,'пр.взв.'!B32:H159,3,FALSE)</f>
        <v>04.07.1982 кмс</v>
      </c>
      <c r="D30" s="413" t="str">
        <f>VLOOKUP(A30,'пр.взв.'!B32:F159,4,FALSE)</f>
        <v>УМВД по Мурманской обл.        </v>
      </c>
      <c r="E30" s="103" t="s">
        <v>223</v>
      </c>
      <c r="F30" s="104"/>
      <c r="G30" s="99"/>
      <c r="H30" s="117"/>
      <c r="I30" s="147"/>
      <c r="J30" s="145"/>
      <c r="K30" s="145"/>
      <c r="L30" s="147"/>
      <c r="M30" s="155"/>
      <c r="N30" s="147"/>
      <c r="O30" s="147"/>
      <c r="P30" s="147"/>
      <c r="Q30" s="147"/>
      <c r="R30" s="147"/>
      <c r="S30" s="118"/>
    </row>
    <row r="31" spans="1:19" ht="12" customHeight="1" thickBot="1">
      <c r="A31" s="412"/>
      <c r="B31" s="414"/>
      <c r="C31" s="414"/>
      <c r="D31" s="414"/>
      <c r="E31" s="99"/>
      <c r="F31" s="80"/>
      <c r="G31" s="59">
        <v>14</v>
      </c>
      <c r="H31" s="116"/>
      <c r="I31" s="147"/>
      <c r="J31" s="145"/>
      <c r="K31" s="145"/>
      <c r="L31" s="147"/>
      <c r="M31" s="155"/>
      <c r="N31" s="147"/>
      <c r="O31" s="147"/>
      <c r="P31" s="147"/>
      <c r="Q31" s="147"/>
      <c r="R31" s="147"/>
      <c r="S31" s="118"/>
    </row>
    <row r="32" spans="1:19" ht="12" customHeight="1" thickBot="1">
      <c r="A32" s="415">
        <v>30</v>
      </c>
      <c r="B32" s="416" t="str">
        <f>VLOOKUP(A32,'пр.взв.'!B34:C161,2,FALSE)</f>
        <v>КСЕНЗОВ Игорь Александрович                   </v>
      </c>
      <c r="C32" s="416" t="str">
        <f>VLOOKUP(A32,'пр.взв.'!B34:H161,3,FALSE)</f>
        <v>22.03.1988 1                            </v>
      </c>
      <c r="D32" s="416" t="str">
        <f>VLOOKUP(A32,'пр.взв.'!B34:F161,4,FALSE)</f>
        <v>УМВД по Калининградской о      </v>
      </c>
      <c r="E32" s="145"/>
      <c r="F32" s="99"/>
      <c r="G32" s="103" t="s">
        <v>224</v>
      </c>
      <c r="H32" s="105"/>
      <c r="I32" s="147"/>
      <c r="J32" s="145"/>
      <c r="K32" s="145"/>
      <c r="L32" s="147"/>
      <c r="M32" s="155"/>
      <c r="N32" s="147"/>
      <c r="O32" s="147"/>
      <c r="P32" s="145"/>
      <c r="Q32" s="145"/>
      <c r="R32" s="145"/>
      <c r="S32" s="89"/>
    </row>
    <row r="33" spans="1:19" ht="12" customHeight="1">
      <c r="A33" s="411"/>
      <c r="B33" s="417"/>
      <c r="C33" s="417"/>
      <c r="D33" s="417"/>
      <c r="E33" s="59">
        <v>30</v>
      </c>
      <c r="F33" s="113"/>
      <c r="G33" s="99"/>
      <c r="H33" s="148"/>
      <c r="I33" s="147"/>
      <c r="J33" s="145"/>
      <c r="K33" s="145"/>
      <c r="L33" s="147"/>
      <c r="M33" s="155"/>
      <c r="N33" s="147"/>
      <c r="O33" s="147"/>
      <c r="P33" s="145"/>
      <c r="Q33" s="145"/>
      <c r="R33" s="145"/>
      <c r="S33" s="89"/>
    </row>
    <row r="34" spans="1:20" ht="12" customHeight="1" thickBot="1">
      <c r="A34" s="411">
        <v>62</v>
      </c>
      <c r="B34" s="418" t="e">
        <f>VLOOKUP(A34,'пр.взв.'!B36:C163,2,FALSE)</f>
        <v>#N/A</v>
      </c>
      <c r="C34" s="418" t="e">
        <f>VLOOKUP(A34,'пр.взв.'!B36:H163,3,FALSE)</f>
        <v>#N/A</v>
      </c>
      <c r="D34" s="418" t="e">
        <f>VLOOKUP(A34,'пр.взв.'!B36:F163,4,FALSE)</f>
        <v>#N/A</v>
      </c>
      <c r="E34" s="103"/>
      <c r="F34" s="99"/>
      <c r="G34" s="99"/>
      <c r="H34" s="105"/>
      <c r="I34" s="147"/>
      <c r="J34" s="145"/>
      <c r="K34" s="145"/>
      <c r="L34" s="147"/>
      <c r="M34" s="155"/>
      <c r="N34" s="147"/>
      <c r="O34" s="147"/>
      <c r="P34" s="145"/>
      <c r="Q34" s="145"/>
      <c r="R34" s="145"/>
      <c r="S34" s="145"/>
      <c r="T34" s="174"/>
    </row>
    <row r="35" spans="1:20" ht="12" customHeight="1" thickBot="1">
      <c r="A35" s="412"/>
      <c r="B35" s="419"/>
      <c r="C35" s="419"/>
      <c r="D35" s="419"/>
      <c r="E35" s="99"/>
      <c r="F35" s="99"/>
      <c r="G35" s="99"/>
      <c r="H35" s="148"/>
      <c r="I35" s="147"/>
      <c r="J35" s="145"/>
      <c r="K35" s="145"/>
      <c r="L35" s="147"/>
      <c r="M35" s="60">
        <v>22</v>
      </c>
      <c r="N35" s="147"/>
      <c r="O35" s="147"/>
      <c r="P35" s="145"/>
      <c r="Q35" s="145"/>
      <c r="R35" s="145"/>
      <c r="S35" s="145"/>
      <c r="T35" s="174"/>
    </row>
    <row r="36" spans="1:20" ht="5.25" customHeight="1" thickBot="1">
      <c r="A36" s="121"/>
      <c r="B36" s="122"/>
      <c r="C36" s="122"/>
      <c r="D36" s="93"/>
      <c r="E36" s="99"/>
      <c r="F36" s="99"/>
      <c r="G36" s="99"/>
      <c r="H36" s="147"/>
      <c r="I36" s="107"/>
      <c r="J36" s="145"/>
      <c r="K36" s="145"/>
      <c r="L36" s="147"/>
      <c r="M36" s="166"/>
      <c r="N36" s="147"/>
      <c r="O36" s="147"/>
      <c r="P36" s="145"/>
      <c r="Q36" s="145"/>
      <c r="R36" s="145"/>
      <c r="S36" s="145"/>
      <c r="T36" s="174"/>
    </row>
    <row r="37" spans="1:20" ht="12" customHeight="1" thickBot="1">
      <c r="A37" s="415">
        <v>4</v>
      </c>
      <c r="B37" s="416" t="str">
        <f>VLOOKUP(A37,'пр.взв.'!B6:H133,2,FALSE)</f>
        <v>БАЙКУЛОВ Камал Али-Муратович          </v>
      </c>
      <c r="C37" s="416" t="str">
        <f>VLOOKUP(A37,'пр.взв.'!B6:H133,3,FALSE)</f>
        <v>19.01.1992 мс                             </v>
      </c>
      <c r="D37" s="416" t="str">
        <f>VLOOKUP(A37,'пр.взв.'!B6:H133,4,FALSE)</f>
        <v>МВД по КЧР                    </v>
      </c>
      <c r="E37" s="145"/>
      <c r="F37" s="145"/>
      <c r="G37" s="95"/>
      <c r="H37" s="145"/>
      <c r="I37" s="146"/>
      <c r="J37" s="147"/>
      <c r="K37" s="145"/>
      <c r="L37" s="147"/>
      <c r="M37" s="167" t="s">
        <v>223</v>
      </c>
      <c r="N37" s="147"/>
      <c r="O37" s="147"/>
      <c r="P37" s="145"/>
      <c r="Q37" s="145"/>
      <c r="R37" s="145"/>
      <c r="S37" s="145"/>
      <c r="T37" s="174"/>
    </row>
    <row r="38" spans="1:20" ht="12" customHeight="1">
      <c r="A38" s="411"/>
      <c r="B38" s="417"/>
      <c r="C38" s="417"/>
      <c r="D38" s="417"/>
      <c r="E38" s="59">
        <v>4</v>
      </c>
      <c r="F38" s="99"/>
      <c r="G38" s="100"/>
      <c r="H38" s="148"/>
      <c r="I38" s="101"/>
      <c r="J38" s="102"/>
      <c r="K38" s="145"/>
      <c r="L38" s="147"/>
      <c r="M38" s="155"/>
      <c r="N38" s="147"/>
      <c r="O38" s="147"/>
      <c r="P38" s="145"/>
      <c r="Q38" s="145"/>
      <c r="R38" s="145"/>
      <c r="S38" s="145"/>
      <c r="T38" s="174"/>
    </row>
    <row r="39" spans="1:20" ht="12" customHeight="1" thickBot="1">
      <c r="A39" s="411">
        <v>36</v>
      </c>
      <c r="B39" s="413" t="str">
        <f>VLOOKUP(A39,'пр.взв.'!B8:H135,2,FALSE)</f>
        <v>CОШНИКОВ Илья Владимирович</v>
      </c>
      <c r="C39" s="413" t="str">
        <f>VLOOKUP(A39,'пр.взв.'!B8:H135,3,FALSE)</f>
        <v>29.05.1992 кмс</v>
      </c>
      <c r="D39" s="413" t="str">
        <f>VLOOKUP(A39,'пр.взв.'!B8:H135,4,FALSE)</f>
        <v>ГУ МВД по Новосибирской о        </v>
      </c>
      <c r="E39" s="103" t="s">
        <v>222</v>
      </c>
      <c r="F39" s="104"/>
      <c r="G39" s="99"/>
      <c r="H39" s="105"/>
      <c r="I39" s="107"/>
      <c r="J39" s="147"/>
      <c r="K39" s="145"/>
      <c r="L39" s="147"/>
      <c r="M39" s="155"/>
      <c r="N39" s="147"/>
      <c r="O39" s="147"/>
      <c r="P39" s="145"/>
      <c r="Q39" s="145"/>
      <c r="R39" s="145"/>
      <c r="S39" s="145"/>
      <c r="T39" s="174"/>
    </row>
    <row r="40" spans="1:20" ht="12" customHeight="1" thickBot="1">
      <c r="A40" s="412"/>
      <c r="B40" s="414"/>
      <c r="C40" s="414"/>
      <c r="D40" s="414"/>
      <c r="E40" s="99"/>
      <c r="F40" s="80"/>
      <c r="G40" s="59">
        <v>52</v>
      </c>
      <c r="H40" s="107"/>
      <c r="I40" s="101"/>
      <c r="J40" s="147"/>
      <c r="K40" s="145"/>
      <c r="L40" s="147"/>
      <c r="M40" s="155"/>
      <c r="N40" s="147"/>
      <c r="O40" s="147"/>
      <c r="P40" s="145"/>
      <c r="Q40" s="145"/>
      <c r="R40" s="145"/>
      <c r="S40" s="145"/>
      <c r="T40" s="174"/>
    </row>
    <row r="41" spans="1:20" ht="12" customHeight="1" thickBot="1">
      <c r="A41" s="415">
        <v>20</v>
      </c>
      <c r="B41" s="416" t="str">
        <f>VLOOKUP(A41,'пр.взв.'!B10:H137,2,FALSE)</f>
        <v>ЧЕМЕЗОВ Павел Николаевич </v>
      </c>
      <c r="C41" s="416" t="str">
        <f>VLOOKUP(A41,'пр.взв.'!B10:H137,3,FALSE)</f>
        <v>30.01.1987 1</v>
      </c>
      <c r="D41" s="416" t="str">
        <f>VLOOKUP(A41,'пр.взв.'!B10:H137,4,FALSE)</f>
        <v>МВД по Р.САХА (Якутия)        </v>
      </c>
      <c r="E41" s="145"/>
      <c r="F41" s="99"/>
      <c r="G41" s="103" t="s">
        <v>222</v>
      </c>
      <c r="H41" s="109"/>
      <c r="I41" s="110"/>
      <c r="J41" s="147"/>
      <c r="K41" s="145"/>
      <c r="L41" s="147"/>
      <c r="M41" s="155"/>
      <c r="N41" s="147"/>
      <c r="O41" s="147"/>
      <c r="P41" s="145"/>
      <c r="Q41" s="145"/>
      <c r="R41" s="145"/>
      <c r="S41" s="145"/>
      <c r="T41" s="174"/>
    </row>
    <row r="42" spans="1:20" ht="12" customHeight="1">
      <c r="A42" s="411"/>
      <c r="B42" s="417"/>
      <c r="C42" s="417"/>
      <c r="D42" s="417"/>
      <c r="E42" s="59">
        <v>52</v>
      </c>
      <c r="F42" s="113"/>
      <c r="G42" s="99"/>
      <c r="H42" s="148"/>
      <c r="I42" s="110"/>
      <c r="J42" s="107"/>
      <c r="K42" s="145"/>
      <c r="L42" s="147"/>
      <c r="M42" s="155"/>
      <c r="N42" s="147"/>
      <c r="O42" s="147"/>
      <c r="P42" s="145"/>
      <c r="Q42" s="145"/>
      <c r="R42" s="145"/>
      <c r="S42" s="145"/>
      <c r="T42" s="174"/>
    </row>
    <row r="43" spans="1:20" ht="12" customHeight="1" thickBot="1">
      <c r="A43" s="411">
        <v>52</v>
      </c>
      <c r="B43" s="413" t="str">
        <f>VLOOKUP(A43,'пр.взв.'!B12:H139,2,FALSE)</f>
        <v>ВОЙТЮК Александр Сергеевич                    </v>
      </c>
      <c r="C43" s="413" t="str">
        <f>VLOOKUP(A43,'пр.взв.'!B12:H139,3,FALSE)</f>
        <v>05.11.1984 мс                             </v>
      </c>
      <c r="D43" s="413" t="str">
        <f>VLOOKUP(A43,'пр.взв.'!B12:H139,4,FALSE)</f>
        <v>ГУ МВД по Пермскому кр.          </v>
      </c>
      <c r="E43" s="103" t="s">
        <v>222</v>
      </c>
      <c r="F43" s="99"/>
      <c r="G43" s="99"/>
      <c r="H43" s="105"/>
      <c r="I43" s="110"/>
      <c r="J43" s="107"/>
      <c r="K43" s="145"/>
      <c r="L43" s="147"/>
      <c r="M43" s="155"/>
      <c r="N43" s="147"/>
      <c r="O43" s="147"/>
      <c r="P43" s="145"/>
      <c r="Q43" s="145"/>
      <c r="R43" s="145"/>
      <c r="S43" s="145"/>
      <c r="T43" s="174"/>
    </row>
    <row r="44" spans="1:20" ht="12" customHeight="1" thickBot="1">
      <c r="A44" s="412"/>
      <c r="B44" s="414"/>
      <c r="C44" s="414"/>
      <c r="D44" s="414"/>
      <c r="E44" s="99"/>
      <c r="F44" s="99"/>
      <c r="G44" s="80"/>
      <c r="H44" s="107"/>
      <c r="I44" s="151"/>
      <c r="J44" s="147"/>
      <c r="K44" s="145"/>
      <c r="L44" s="147"/>
      <c r="M44" s="155"/>
      <c r="N44" s="147"/>
      <c r="O44" s="147"/>
      <c r="P44" s="145"/>
      <c r="Q44" s="145"/>
      <c r="R44" s="145"/>
      <c r="S44" s="145"/>
      <c r="T44" s="174"/>
    </row>
    <row r="45" spans="1:20" ht="12" customHeight="1" thickBot="1">
      <c r="A45" s="415">
        <v>12</v>
      </c>
      <c r="B45" s="416" t="str">
        <f>VLOOKUP(A45,'пр.взв.'!B14:H141,2,FALSE)</f>
        <v>ЯКОВЛЕВ Дмитрий Михайлович</v>
      </c>
      <c r="C45" s="416" t="str">
        <f>VLOOKUP(A45,'пр.взв.'!B14:H141,3,FALSE)</f>
        <v>09.02.1982 1</v>
      </c>
      <c r="D45" s="416" t="str">
        <f>VLOOKUP(A45,'пр.взв.'!B14:H141,4,FALSE)</f>
        <v>МВД по Чувашской Р.           </v>
      </c>
      <c r="E45" s="145"/>
      <c r="F45" s="145"/>
      <c r="G45" s="99"/>
      <c r="H45" s="101"/>
      <c r="I45" s="59">
        <v>28</v>
      </c>
      <c r="J45" s="153"/>
      <c r="K45" s="145"/>
      <c r="L45" s="147"/>
      <c r="M45" s="155"/>
      <c r="N45" s="147"/>
      <c r="O45" s="147"/>
      <c r="P45" s="145"/>
      <c r="Q45" s="145"/>
      <c r="R45" s="145"/>
      <c r="S45" s="145"/>
      <c r="T45" s="174"/>
    </row>
    <row r="46" spans="1:20" ht="12" customHeight="1" thickBot="1">
      <c r="A46" s="411"/>
      <c r="B46" s="417"/>
      <c r="C46" s="417"/>
      <c r="D46" s="417"/>
      <c r="E46" s="59">
        <v>44</v>
      </c>
      <c r="F46" s="99"/>
      <c r="G46" s="99"/>
      <c r="H46" s="150"/>
      <c r="I46" s="103" t="s">
        <v>223</v>
      </c>
      <c r="J46" s="147"/>
      <c r="K46" s="155"/>
      <c r="L46" s="147"/>
      <c r="M46" s="155"/>
      <c r="N46" s="147"/>
      <c r="O46" s="147"/>
      <c r="P46" s="145"/>
      <c r="Q46" s="145"/>
      <c r="R46" s="145"/>
      <c r="S46" s="145"/>
      <c r="T46" s="174"/>
    </row>
    <row r="47" spans="1:20" ht="12" customHeight="1" thickBot="1">
      <c r="A47" s="411">
        <v>44</v>
      </c>
      <c r="B47" s="413" t="str">
        <f>VLOOKUP(A47,'пр.взв.'!B16:H143,2,FALSE)</f>
        <v>ТОЧИЕВ Адам Берсенович</v>
      </c>
      <c r="C47" s="413" t="str">
        <f>VLOOKUP(A47,'пр.взв.'!B16:H143,3,FALSE)</f>
        <v>28.07.1994 кмс</v>
      </c>
      <c r="D47" s="413" t="str">
        <f>VLOOKUP(A47,'пр.взв.'!B16:H143,4,FALSE)</f>
        <v>МВД по Р. Ингушетия           </v>
      </c>
      <c r="E47" s="103" t="s">
        <v>224</v>
      </c>
      <c r="F47" s="104"/>
      <c r="G47" s="99"/>
      <c r="H47" s="117"/>
      <c r="I47" s="147"/>
      <c r="J47" s="147"/>
      <c r="K47" s="155"/>
      <c r="L47" s="147"/>
      <c r="M47" s="155"/>
      <c r="N47" s="147"/>
      <c r="O47" s="147"/>
      <c r="P47" s="145"/>
      <c r="Q47" s="145"/>
      <c r="R47" s="145"/>
      <c r="S47" s="145"/>
      <c r="T47" s="174"/>
    </row>
    <row r="48" spans="1:20" ht="12" customHeight="1" thickBot="1">
      <c r="A48" s="412"/>
      <c r="B48" s="414"/>
      <c r="C48" s="414"/>
      <c r="D48" s="414"/>
      <c r="E48" s="99"/>
      <c r="F48" s="80"/>
      <c r="G48" s="59">
        <v>28</v>
      </c>
      <c r="H48" s="116"/>
      <c r="I48" s="147"/>
      <c r="J48" s="147"/>
      <c r="K48" s="155"/>
      <c r="L48" s="147"/>
      <c r="M48" s="155"/>
      <c r="N48" s="147"/>
      <c r="O48" s="147"/>
      <c r="P48" s="145"/>
      <c r="Q48" s="145"/>
      <c r="R48" s="145"/>
      <c r="S48" s="145"/>
      <c r="T48" s="174"/>
    </row>
    <row r="49" spans="1:20" ht="12" customHeight="1" thickBot="1">
      <c r="A49" s="415">
        <v>28</v>
      </c>
      <c r="B49" s="416" t="str">
        <f>VLOOKUP(A49,'пр.взв.'!B18:H145,2,FALSE)</f>
        <v>БАТОВ Аскер Давлетович</v>
      </c>
      <c r="C49" s="416" t="str">
        <f>VLOOKUP(A49,'пр.взв.'!B18:H145,3,FALSE)</f>
        <v>15.09.1992 мс</v>
      </c>
      <c r="D49" s="416" t="str">
        <f>VLOOKUP(A49,'пр.взв.'!B18:H145,4,FALSE)</f>
        <v>МВД по Р. Адыгея              </v>
      </c>
      <c r="E49" s="145"/>
      <c r="F49" s="99"/>
      <c r="G49" s="103" t="s">
        <v>222</v>
      </c>
      <c r="H49" s="105"/>
      <c r="I49" s="147"/>
      <c r="J49" s="147"/>
      <c r="K49" s="155"/>
      <c r="L49" s="147"/>
      <c r="M49" s="155"/>
      <c r="N49" s="147"/>
      <c r="O49" s="147"/>
      <c r="P49" s="145"/>
      <c r="Q49" s="145"/>
      <c r="R49" s="145"/>
      <c r="S49" s="145"/>
      <c r="T49" s="174"/>
    </row>
    <row r="50" spans="1:20" ht="12" customHeight="1">
      <c r="A50" s="411"/>
      <c r="B50" s="417"/>
      <c r="C50" s="417"/>
      <c r="D50" s="417"/>
      <c r="E50" s="59">
        <v>28</v>
      </c>
      <c r="F50" s="113"/>
      <c r="G50" s="99"/>
      <c r="H50" s="148"/>
      <c r="I50" s="147"/>
      <c r="J50" s="147"/>
      <c r="K50" s="155"/>
      <c r="L50" s="147"/>
      <c r="M50" s="155"/>
      <c r="N50" s="147"/>
      <c r="O50" s="147"/>
      <c r="P50" s="145"/>
      <c r="Q50" s="145"/>
      <c r="R50" s="145"/>
      <c r="S50" s="145"/>
      <c r="T50" s="174"/>
    </row>
    <row r="51" spans="1:20" ht="12" customHeight="1" thickBot="1">
      <c r="A51" s="411">
        <v>60</v>
      </c>
      <c r="B51" s="418" t="e">
        <f>VLOOKUP(A51,'пр.взв.'!B20:H147,2,FALSE)</f>
        <v>#N/A</v>
      </c>
      <c r="C51" s="418" t="e">
        <f>VLOOKUP(A51,'пр.взв.'!B20:H147,3,FALSE)</f>
        <v>#N/A</v>
      </c>
      <c r="D51" s="418" t="e">
        <f>VLOOKUP(A51,'пр.взв.'!B20:H147,4,FALSE)</f>
        <v>#N/A</v>
      </c>
      <c r="E51" s="103"/>
      <c r="F51" s="99"/>
      <c r="G51" s="99"/>
      <c r="H51" s="105"/>
      <c r="I51" s="147"/>
      <c r="J51" s="147"/>
      <c r="K51" s="155"/>
      <c r="L51" s="147"/>
      <c r="M51" s="155"/>
      <c r="N51" s="147"/>
      <c r="O51" s="147"/>
      <c r="P51" s="145"/>
      <c r="Q51" s="145"/>
      <c r="R51" s="145"/>
      <c r="S51" s="145"/>
      <c r="T51" s="174"/>
    </row>
    <row r="52" spans="1:20" ht="12" customHeight="1" thickBot="1">
      <c r="A52" s="412"/>
      <c r="B52" s="419"/>
      <c r="C52" s="419"/>
      <c r="D52" s="419"/>
      <c r="E52" s="99"/>
      <c r="F52" s="99"/>
      <c r="G52" s="99"/>
      <c r="H52" s="148"/>
      <c r="I52" s="147"/>
      <c r="J52" s="147"/>
      <c r="K52" s="59">
        <v>28</v>
      </c>
      <c r="L52" s="170"/>
      <c r="M52" s="155"/>
      <c r="N52" s="147"/>
      <c r="O52" s="147"/>
      <c r="P52" s="145"/>
      <c r="Q52" s="145"/>
      <c r="R52" s="145"/>
      <c r="S52" s="145"/>
      <c r="T52" s="174"/>
    </row>
    <row r="53" spans="1:20" ht="12" customHeight="1" thickBot="1">
      <c r="A53" s="415">
        <v>8</v>
      </c>
      <c r="B53" s="416" t="str">
        <f>VLOOKUP(A53,'пр.взв.'!B6:H133,2,FALSE)</f>
        <v>МОНГУШ Мерген Маадырович</v>
      </c>
      <c r="C53" s="416" t="str">
        <f>VLOOKUP(A53,'пр.взв.'!B6:H133,3,FALSE)</f>
        <v>19.01.1990 кмс</v>
      </c>
      <c r="D53" s="416" t="str">
        <f>VLOOKUP(A53,'пр.взв.'!B6:H133,4,FALSE)</f>
        <v>МВД по Р. Тыва                </v>
      </c>
      <c r="E53" s="145"/>
      <c r="F53" s="145"/>
      <c r="G53" s="95"/>
      <c r="H53" s="95"/>
      <c r="I53" s="106"/>
      <c r="J53" s="106"/>
      <c r="K53" s="103" t="s">
        <v>224</v>
      </c>
      <c r="L53" s="145"/>
      <c r="M53" s="145"/>
      <c r="N53" s="145"/>
      <c r="O53" s="145"/>
      <c r="P53" s="145"/>
      <c r="Q53" s="145"/>
      <c r="R53" s="145"/>
      <c r="S53" s="145"/>
      <c r="T53" s="174"/>
    </row>
    <row r="54" spans="1:20" ht="12" customHeight="1">
      <c r="A54" s="411"/>
      <c r="B54" s="417"/>
      <c r="C54" s="417"/>
      <c r="D54" s="417"/>
      <c r="E54" s="59">
        <v>40</v>
      </c>
      <c r="F54" s="99"/>
      <c r="G54" s="100"/>
      <c r="H54" s="148"/>
      <c r="I54" s="101"/>
      <c r="J54" s="107"/>
      <c r="K54" s="155"/>
      <c r="L54" s="145"/>
      <c r="M54" s="145"/>
      <c r="N54" s="145"/>
      <c r="O54" s="145"/>
      <c r="P54" s="145"/>
      <c r="Q54" s="145"/>
      <c r="R54" s="145"/>
      <c r="S54" s="145"/>
      <c r="T54" s="174"/>
    </row>
    <row r="55" spans="1:20" ht="12" customHeight="1" thickBot="1">
      <c r="A55" s="411">
        <v>40</v>
      </c>
      <c r="B55" s="413" t="str">
        <f>VLOOKUP(A55,'пр.взв.'!B24:H151,2,FALSE)</f>
        <v>МАНСУРОВ Вадим Алекович</v>
      </c>
      <c r="C55" s="413" t="str">
        <f>VLOOKUP(A55,'пр.взв.'!B24:H151,3,FALSE)</f>
        <v>14.04.1984 1</v>
      </c>
      <c r="D55" s="413" t="str">
        <f>VLOOKUP(A55,'пр.взв.'!B24:H151,4,FALSE)</f>
        <v>ГУ МВД по Челябинской обл        </v>
      </c>
      <c r="E55" s="103" t="s">
        <v>222</v>
      </c>
      <c r="F55" s="104"/>
      <c r="G55" s="99"/>
      <c r="H55" s="105"/>
      <c r="I55" s="107"/>
      <c r="J55" s="101"/>
      <c r="K55" s="155"/>
      <c r="L55" s="145"/>
      <c r="M55" s="145"/>
      <c r="N55" s="145"/>
      <c r="O55" s="145"/>
      <c r="P55" s="145"/>
      <c r="Q55" s="145"/>
      <c r="R55" s="145"/>
      <c r="S55" s="145"/>
      <c r="T55" s="174"/>
    </row>
    <row r="56" spans="1:20" ht="12" customHeight="1" thickBot="1">
      <c r="A56" s="412"/>
      <c r="B56" s="414"/>
      <c r="C56" s="414"/>
      <c r="D56" s="414"/>
      <c r="E56" s="99"/>
      <c r="F56" s="80"/>
      <c r="G56" s="59">
        <v>24</v>
      </c>
      <c r="H56" s="107"/>
      <c r="I56" s="101"/>
      <c r="J56" s="107"/>
      <c r="K56" s="155"/>
      <c r="L56" s="145"/>
      <c r="M56" s="145"/>
      <c r="N56" s="145"/>
      <c r="O56" s="145"/>
      <c r="P56" s="145"/>
      <c r="Q56" s="145"/>
      <c r="R56" s="145"/>
      <c r="S56" s="145"/>
      <c r="T56" s="174"/>
    </row>
    <row r="57" spans="1:20" ht="12" customHeight="1" thickBot="1">
      <c r="A57" s="415">
        <v>24</v>
      </c>
      <c r="B57" s="416" t="str">
        <f>VLOOKUP(A57,'пр.взв.'!B26:H153,2,FALSE)</f>
        <v>БАБГОЕВ Олег Гамельевич               </v>
      </c>
      <c r="C57" s="416" t="str">
        <f>VLOOKUP(A57,'пр.взв.'!B26:H153,3,FALSE)</f>
        <v>29.07.1990 мс                             </v>
      </c>
      <c r="D57" s="416" t="str">
        <f>VLOOKUP(A57,'пр.взв.'!B26:H153,4,FALSE)</f>
        <v>ГУ МВД по г.Москве               </v>
      </c>
      <c r="E57" s="145"/>
      <c r="F57" s="99"/>
      <c r="G57" s="103" t="s">
        <v>222</v>
      </c>
      <c r="H57" s="120"/>
      <c r="I57" s="107"/>
      <c r="J57" s="107"/>
      <c r="K57" s="155"/>
      <c r="L57" s="145"/>
      <c r="M57" s="145"/>
      <c r="N57" s="145"/>
      <c r="O57" s="145"/>
      <c r="P57" s="145"/>
      <c r="Q57" s="145"/>
      <c r="R57" s="145"/>
      <c r="S57" s="145"/>
      <c r="T57" s="174"/>
    </row>
    <row r="58" spans="1:20" ht="12" customHeight="1">
      <c r="A58" s="411"/>
      <c r="B58" s="417"/>
      <c r="C58" s="417"/>
      <c r="D58" s="417"/>
      <c r="E58" s="59">
        <v>24</v>
      </c>
      <c r="F58" s="113"/>
      <c r="G58" s="99"/>
      <c r="H58" s="154"/>
      <c r="I58" s="107"/>
      <c r="J58" s="107"/>
      <c r="K58" s="155"/>
      <c r="L58" s="145"/>
      <c r="M58" s="145"/>
      <c r="N58" s="145"/>
      <c r="O58" s="145"/>
      <c r="P58" s="145"/>
      <c r="Q58" s="145"/>
      <c r="R58" s="145"/>
      <c r="S58" s="145"/>
      <c r="T58" s="174"/>
    </row>
    <row r="59" spans="1:20" ht="12" customHeight="1" thickBot="1">
      <c r="A59" s="411">
        <v>56</v>
      </c>
      <c r="B59" s="413" t="str">
        <f>VLOOKUP(A59,'пр.взв.'!B28:H155,2,FALSE)</f>
        <v>ШЕПЕЛЕВ Максим Вячеславович</v>
      </c>
      <c r="C59" s="413" t="str">
        <f>VLOOKUP(A59,'пр.взв.'!B28:H155,3,FALSE)</f>
        <v>14.11.1986 мс</v>
      </c>
      <c r="D59" s="413" t="str">
        <f>VLOOKUP(A59,'пр.взв.'!B28:H155,4,FALSE)</f>
        <v>УМВД по Пензенской обл.        </v>
      </c>
      <c r="E59" s="103" t="s">
        <v>223</v>
      </c>
      <c r="F59" s="99"/>
      <c r="G59" s="99"/>
      <c r="H59" s="117"/>
      <c r="I59" s="107"/>
      <c r="J59" s="101"/>
      <c r="K59" s="155"/>
      <c r="L59" s="145"/>
      <c r="M59" s="145"/>
      <c r="N59" s="145"/>
      <c r="O59" s="145"/>
      <c r="P59" s="145"/>
      <c r="Q59" s="145"/>
      <c r="R59" s="145"/>
      <c r="S59" s="145"/>
      <c r="T59" s="174"/>
    </row>
    <row r="60" spans="1:20" ht="12" customHeight="1" thickBot="1">
      <c r="A60" s="412"/>
      <c r="B60" s="414"/>
      <c r="C60" s="414"/>
      <c r="D60" s="414"/>
      <c r="E60" s="99"/>
      <c r="F60" s="99"/>
      <c r="G60" s="80"/>
      <c r="H60" s="107"/>
      <c r="I60" s="59">
        <v>24</v>
      </c>
      <c r="J60" s="164"/>
      <c r="K60" s="155"/>
      <c r="L60" s="145"/>
      <c r="M60" s="145"/>
      <c r="N60" s="145"/>
      <c r="O60" s="145"/>
      <c r="P60" s="145"/>
      <c r="Q60" s="145"/>
      <c r="R60" s="145"/>
      <c r="S60" s="145"/>
      <c r="T60" s="174"/>
    </row>
    <row r="61" spans="1:20" ht="12" customHeight="1" thickBot="1">
      <c r="A61" s="415">
        <v>16</v>
      </c>
      <c r="B61" s="416" t="str">
        <f>VLOOKUP(A61,'пр.взв.'!B30:H157,2,FALSE)</f>
        <v>КУРБАНОВ Эдуард Исабегович</v>
      </c>
      <c r="C61" s="416" t="str">
        <f>VLOOKUP(A61,'пр.взв.'!B30:H157,3,FALSE)</f>
        <v>25.12.1992 кмс</v>
      </c>
      <c r="D61" s="416" t="str">
        <f>VLOOKUP(A61,'пр.взв.'!B30:H157,4,FALSE)</f>
        <v>ГУ МВД по Ставропольскому        </v>
      </c>
      <c r="E61" s="145"/>
      <c r="F61" s="145"/>
      <c r="G61" s="99"/>
      <c r="H61" s="101"/>
      <c r="I61" s="103" t="s">
        <v>222</v>
      </c>
      <c r="J61" s="107"/>
      <c r="K61" s="145"/>
      <c r="L61" s="145"/>
      <c r="M61" s="145"/>
      <c r="N61" s="145"/>
      <c r="O61" s="145"/>
      <c r="P61" s="145"/>
      <c r="Q61" s="145"/>
      <c r="R61" s="145"/>
      <c r="S61" s="145"/>
      <c r="T61" s="174"/>
    </row>
    <row r="62" spans="1:20" ht="12" customHeight="1">
      <c r="A62" s="411"/>
      <c r="B62" s="417"/>
      <c r="C62" s="417"/>
      <c r="D62" s="417"/>
      <c r="E62" s="59">
        <v>48</v>
      </c>
      <c r="F62" s="99"/>
      <c r="G62" s="99"/>
      <c r="H62" s="150"/>
      <c r="I62" s="147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74"/>
    </row>
    <row r="63" spans="1:20" ht="12" customHeight="1" thickBot="1">
      <c r="A63" s="411">
        <v>48</v>
      </c>
      <c r="B63" s="413" t="str">
        <f>VLOOKUP(A63,'пр.взв.'!B32:H159,2,FALSE)</f>
        <v>ШИБАНОВ Сергей Александрович                  </v>
      </c>
      <c r="C63" s="413" t="str">
        <f>VLOOKUP(A63,'пр.взв.'!B32:H159,3,FALSE)</f>
        <v>17.04.1981 змс                            </v>
      </c>
      <c r="D63" s="413" t="str">
        <f>VLOOKUP(A63,'пр.взв.'!B32:H159,4,FALSE)</f>
        <v>ГУ МВД по Нижегородской обл.   </v>
      </c>
      <c r="E63" s="103" t="s">
        <v>222</v>
      </c>
      <c r="F63" s="104"/>
      <c r="G63" s="99"/>
      <c r="H63" s="117"/>
      <c r="I63" s="147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74"/>
    </row>
    <row r="64" spans="1:20" ht="12" customHeight="1" thickBot="1">
      <c r="A64" s="412"/>
      <c r="B64" s="414"/>
      <c r="C64" s="414"/>
      <c r="D64" s="414"/>
      <c r="E64" s="99"/>
      <c r="F64" s="80"/>
      <c r="G64" s="59">
        <v>32</v>
      </c>
      <c r="H64" s="116"/>
      <c r="I64" s="147"/>
      <c r="J64" s="124" t="str">
        <f>HYPERLINK('[1]реквизиты'!$A$6)</f>
        <v>Гл. судья, судья ВК</v>
      </c>
      <c r="K64" s="145"/>
      <c r="L64" s="123"/>
      <c r="M64" s="125"/>
      <c r="N64" s="125"/>
      <c r="O64" s="125"/>
      <c r="P64" s="126" t="str">
        <f>'[1]реквизиты'!$G$6</f>
        <v>И.В. Кочкин</v>
      </c>
      <c r="Q64" s="123"/>
      <c r="R64" s="145"/>
      <c r="S64" s="145"/>
      <c r="T64" s="174"/>
    </row>
    <row r="65" spans="1:20" ht="12" customHeight="1" thickBot="1">
      <c r="A65" s="415">
        <v>32</v>
      </c>
      <c r="B65" s="416" t="str">
        <f>VLOOKUP(A65,'пр.взв.'!B34:H161,2,FALSE)</f>
        <v>БАЛАЕВ Урусхан Бек Идрисович                </v>
      </c>
      <c r="C65" s="416" t="str">
        <f>VLOOKUP(A65,'пр.взв.'!B34:H161,3,FALSE)</f>
        <v>24.09.1995 кмс                            </v>
      </c>
      <c r="D65" s="416" t="str">
        <f>VLOOKUP(A65,'пр.взв.'!B34:H161,4,FALSE)</f>
        <v>МВД по Р. Башкортостан        </v>
      </c>
      <c r="E65" s="145"/>
      <c r="F65" s="99"/>
      <c r="G65" s="103" t="s">
        <v>222</v>
      </c>
      <c r="H65" s="105"/>
      <c r="I65" s="147"/>
      <c r="J65" s="123"/>
      <c r="K65" s="145"/>
      <c r="L65" s="123"/>
      <c r="M65" s="125"/>
      <c r="N65" s="125"/>
      <c r="O65" s="125"/>
      <c r="P65" s="127" t="str">
        <f>'[1]реквизиты'!$G$7</f>
        <v>/г. Иркутск/</v>
      </c>
      <c r="Q65" s="123"/>
      <c r="R65" s="145"/>
      <c r="S65" s="145"/>
      <c r="T65" s="174"/>
    </row>
    <row r="66" spans="1:20" ht="12" customHeight="1">
      <c r="A66" s="411"/>
      <c r="B66" s="417"/>
      <c r="C66" s="417"/>
      <c r="D66" s="417"/>
      <c r="E66" s="59">
        <v>32</v>
      </c>
      <c r="F66" s="113"/>
      <c r="G66" s="99"/>
      <c r="H66" s="148"/>
      <c r="I66" s="147"/>
      <c r="J66" s="123"/>
      <c r="K66" s="145"/>
      <c r="L66" s="123"/>
      <c r="M66" s="125"/>
      <c r="N66" s="125"/>
      <c r="O66" s="125"/>
      <c r="P66" s="125"/>
      <c r="Q66" s="123"/>
      <c r="R66" s="145"/>
      <c r="S66" s="145"/>
      <c r="T66" s="174"/>
    </row>
    <row r="67" spans="1:20" ht="12" customHeight="1" thickBot="1">
      <c r="A67" s="411">
        <v>64</v>
      </c>
      <c r="B67" s="418" t="e">
        <f>VLOOKUP(A67,'пр.взв.'!B36:H163,2,FALSE)</f>
        <v>#N/A</v>
      </c>
      <c r="C67" s="418" t="e">
        <f>VLOOKUP(A67,'пр.взв.'!B36:H163,3,FALSE)</f>
        <v>#N/A</v>
      </c>
      <c r="D67" s="418" t="e">
        <f>VLOOKUP(A67,'пр.взв.'!B36:H163,4,FALSE)</f>
        <v>#N/A</v>
      </c>
      <c r="E67" s="103"/>
      <c r="F67" s="99"/>
      <c r="G67" s="99"/>
      <c r="H67" s="128">
        <f>HYPERLINK('[1]реквизиты'!$A$20)</f>
      </c>
      <c r="I67" s="102"/>
      <c r="J67" s="124" t="str">
        <f>HYPERLINK('[1]реквизиты'!$A$8)</f>
        <v>Гл. секретарь, судья ВК</v>
      </c>
      <c r="K67" s="145"/>
      <c r="L67" s="123"/>
      <c r="M67" s="125"/>
      <c r="N67" s="125"/>
      <c r="O67" s="125"/>
      <c r="P67" s="129" t="str">
        <f>'[1]реквизиты'!$G$8</f>
        <v>В.И. Рожков</v>
      </c>
      <c r="Q67" s="123"/>
      <c r="R67" s="145"/>
      <c r="S67" s="145"/>
      <c r="T67" s="174"/>
    </row>
    <row r="68" spans="1:20" ht="12" customHeight="1" thickBot="1">
      <c r="A68" s="412"/>
      <c r="B68" s="419"/>
      <c r="C68" s="419"/>
      <c r="D68" s="419"/>
      <c r="E68" s="99"/>
      <c r="F68" s="99"/>
      <c r="G68" s="99"/>
      <c r="H68" s="148"/>
      <c r="I68" s="147"/>
      <c r="J68" s="145"/>
      <c r="K68" s="123"/>
      <c r="L68" s="123"/>
      <c r="M68" s="123"/>
      <c r="N68" s="125"/>
      <c r="O68" s="125"/>
      <c r="P68" s="127" t="str">
        <f>'[1]реквизиты'!$G$9</f>
        <v>/г. Саратов/</v>
      </c>
      <c r="Q68" s="123"/>
      <c r="R68" s="145"/>
      <c r="S68" s="145"/>
      <c r="T68" s="174"/>
    </row>
    <row r="69" spans="1:20" ht="6.75" customHeight="1">
      <c r="A69" s="49"/>
      <c r="B69" s="49"/>
      <c r="C69" s="49"/>
      <c r="D69" s="49"/>
      <c r="E69" s="174"/>
      <c r="F69" s="174"/>
      <c r="G69" s="174"/>
      <c r="H69" s="174"/>
      <c r="I69" s="174"/>
      <c r="J69" s="175"/>
      <c r="K69" s="175"/>
      <c r="L69" s="175"/>
      <c r="M69" s="175"/>
      <c r="N69" s="175"/>
      <c r="O69" s="175"/>
      <c r="P69" s="175"/>
      <c r="Q69" s="175"/>
      <c r="R69" s="174"/>
      <c r="S69" s="174"/>
      <c r="T69" s="174"/>
    </row>
    <row r="70" spans="1:20" ht="12" customHeight="1">
      <c r="A70" s="49"/>
      <c r="B70" s="49"/>
      <c r="C70" s="49"/>
      <c r="D70" s="49"/>
      <c r="E70" s="174"/>
      <c r="F70" s="174"/>
      <c r="G70" s="174"/>
      <c r="H70" s="26">
        <f>HYPERLINK('[1]реквизиты'!$A$22)</f>
      </c>
      <c r="I70" s="29"/>
      <c r="J70" s="29"/>
      <c r="K70" s="29"/>
      <c r="L70" s="175"/>
      <c r="M70" s="175"/>
      <c r="N70" s="175"/>
      <c r="O70" s="175"/>
      <c r="P70" s="175"/>
      <c r="Q70" s="26">
        <f>HYPERLINK('[1]реквизиты'!$G$22)</f>
      </c>
      <c r="R70" s="174"/>
      <c r="S70" s="174"/>
      <c r="T70" s="174"/>
    </row>
    <row r="71" spans="1:18" ht="12" customHeight="1">
      <c r="A71" s="50"/>
      <c r="B71" s="50"/>
      <c r="C71" s="50"/>
      <c r="D71" s="50"/>
      <c r="E71" s="50"/>
      <c r="F71" s="50"/>
      <c r="G71" s="50"/>
      <c r="H71" s="50"/>
      <c r="I71" s="50"/>
      <c r="J71" s="55"/>
      <c r="K71" s="55"/>
      <c r="L71" s="55"/>
      <c r="M71" s="55"/>
      <c r="N71" s="55"/>
      <c r="O71" s="55"/>
      <c r="P71" s="27">
        <f>HYPERLINK('[1]реквизиты'!$G$23)</f>
      </c>
      <c r="Q71" s="57"/>
      <c r="R71" s="49"/>
    </row>
    <row r="72" spans="10:17" ht="12" customHeight="1">
      <c r="J72" s="12"/>
      <c r="K72" s="12"/>
      <c r="L72" s="12"/>
      <c r="M72" s="12"/>
      <c r="N72" s="12"/>
      <c r="O72" s="12"/>
      <c r="P72" s="12"/>
      <c r="Q72" s="12"/>
    </row>
    <row r="73" spans="10:17" ht="12" customHeight="1">
      <c r="J73" s="12"/>
      <c r="K73" s="12"/>
      <c r="L73" s="12"/>
      <c r="M73" s="12"/>
      <c r="N73" s="12"/>
      <c r="O73" s="12"/>
      <c r="P73" s="12"/>
      <c r="Q73" s="12"/>
    </row>
    <row r="74" spans="10:17" ht="12" customHeight="1">
      <c r="J74" s="12"/>
      <c r="K74" s="12"/>
      <c r="L74" s="12"/>
      <c r="M74" s="12"/>
      <c r="N74" s="12"/>
      <c r="O74" s="12"/>
      <c r="P74" s="12"/>
      <c r="Q74" s="12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sheetProtection/>
  <mergeCells count="134"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  <mergeCell ref="A61:A62"/>
    <mergeCell ref="B61:B62"/>
    <mergeCell ref="C61:C62"/>
    <mergeCell ref="D61:D62"/>
    <mergeCell ref="D65:D66"/>
    <mergeCell ref="A63:A64"/>
    <mergeCell ref="B63:B64"/>
    <mergeCell ref="C63:C64"/>
    <mergeCell ref="D63:D64"/>
    <mergeCell ref="A57:A58"/>
    <mergeCell ref="B57:B58"/>
    <mergeCell ref="C57:C58"/>
    <mergeCell ref="D57:D58"/>
    <mergeCell ref="A59:A60"/>
    <mergeCell ref="B59:B60"/>
    <mergeCell ref="C59:C60"/>
    <mergeCell ref="D59:D60"/>
    <mergeCell ref="A53:A54"/>
    <mergeCell ref="B53:B54"/>
    <mergeCell ref="C53:C54"/>
    <mergeCell ref="D53:D54"/>
    <mergeCell ref="A55:A56"/>
    <mergeCell ref="B55:B56"/>
    <mergeCell ref="C55:C56"/>
    <mergeCell ref="D55:D56"/>
    <mergeCell ref="A49:A50"/>
    <mergeCell ref="B49:B50"/>
    <mergeCell ref="C49:C50"/>
    <mergeCell ref="D49:D50"/>
    <mergeCell ref="A51:A52"/>
    <mergeCell ref="B51:B52"/>
    <mergeCell ref="C51:C52"/>
    <mergeCell ref="D51:D52"/>
    <mergeCell ref="A45:A46"/>
    <mergeCell ref="B45:B46"/>
    <mergeCell ref="C45:C46"/>
    <mergeCell ref="D45:D46"/>
    <mergeCell ref="A47:A48"/>
    <mergeCell ref="B47:B48"/>
    <mergeCell ref="C47:C48"/>
    <mergeCell ref="D47:D48"/>
    <mergeCell ref="A41:A42"/>
    <mergeCell ref="B41:B42"/>
    <mergeCell ref="C41:C42"/>
    <mergeCell ref="D41:D42"/>
    <mergeCell ref="A43:A44"/>
    <mergeCell ref="B43:B44"/>
    <mergeCell ref="C43:C44"/>
    <mergeCell ref="D43:D44"/>
    <mergeCell ref="A37:A38"/>
    <mergeCell ref="B37:B38"/>
    <mergeCell ref="C37:C38"/>
    <mergeCell ref="D37:D38"/>
    <mergeCell ref="A39:A40"/>
    <mergeCell ref="B39:B40"/>
    <mergeCell ref="C39:C40"/>
    <mergeCell ref="D39:D40"/>
    <mergeCell ref="A32:A33"/>
    <mergeCell ref="B32:B33"/>
    <mergeCell ref="C32:C33"/>
    <mergeCell ref="D32:D33"/>
    <mergeCell ref="A34:A35"/>
    <mergeCell ref="B34:B35"/>
    <mergeCell ref="C34:C35"/>
    <mergeCell ref="D34:D35"/>
    <mergeCell ref="A28:A29"/>
    <mergeCell ref="B28:B29"/>
    <mergeCell ref="C28:C29"/>
    <mergeCell ref="D28:D29"/>
    <mergeCell ref="A30:A31"/>
    <mergeCell ref="B30:B31"/>
    <mergeCell ref="C30:C31"/>
    <mergeCell ref="D30:D31"/>
    <mergeCell ref="A24:A25"/>
    <mergeCell ref="B24:B25"/>
    <mergeCell ref="C24:C25"/>
    <mergeCell ref="D24:D25"/>
    <mergeCell ref="A26:A27"/>
    <mergeCell ref="B26:B27"/>
    <mergeCell ref="C26:C27"/>
    <mergeCell ref="D26:D27"/>
    <mergeCell ref="A20:A21"/>
    <mergeCell ref="B20:B21"/>
    <mergeCell ref="C20:C21"/>
    <mergeCell ref="D20:D21"/>
    <mergeCell ref="A22:A23"/>
    <mergeCell ref="B22:B23"/>
    <mergeCell ref="C22:C23"/>
    <mergeCell ref="D22:D23"/>
    <mergeCell ref="A16:A17"/>
    <mergeCell ref="B16:B17"/>
    <mergeCell ref="C16:C17"/>
    <mergeCell ref="D16:D17"/>
    <mergeCell ref="A18:A19"/>
    <mergeCell ref="B18:B19"/>
    <mergeCell ref="C18:C19"/>
    <mergeCell ref="D18:D19"/>
    <mergeCell ref="A12:A13"/>
    <mergeCell ref="B12:B13"/>
    <mergeCell ref="C12:C13"/>
    <mergeCell ref="D12:D13"/>
    <mergeCell ref="A14:A15"/>
    <mergeCell ref="B14:B15"/>
    <mergeCell ref="C14:C15"/>
    <mergeCell ref="D14:D15"/>
    <mergeCell ref="D4:D5"/>
    <mergeCell ref="A8:A9"/>
    <mergeCell ref="B8:B9"/>
    <mergeCell ref="C8:C9"/>
    <mergeCell ref="D8:D9"/>
    <mergeCell ref="A10:A11"/>
    <mergeCell ref="B10:B11"/>
    <mergeCell ref="C10:C11"/>
    <mergeCell ref="D10:D11"/>
    <mergeCell ref="Q6:R7"/>
    <mergeCell ref="E3:N3"/>
    <mergeCell ref="P3:R4"/>
    <mergeCell ref="A6:A7"/>
    <mergeCell ref="B6:B7"/>
    <mergeCell ref="C6:C7"/>
    <mergeCell ref="D6:D7"/>
    <mergeCell ref="A4:A5"/>
    <mergeCell ref="B4:B5"/>
    <mergeCell ref="C4:C5"/>
  </mergeCells>
  <printOptions horizontalCentered="1"/>
  <pageMargins left="0" right="0" top="0" bottom="0" header="0" footer="0"/>
  <pageSetup horizontalDpi="300" verticalDpi="3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AQ160"/>
  <sheetViews>
    <sheetView zoomScalePageLayoutView="0" workbookViewId="0" topLeftCell="A22">
      <selection activeCell="O35" sqref="O35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15.851562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420" t="s">
        <v>27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88"/>
      <c r="T1" s="88"/>
      <c r="U1" s="88"/>
      <c r="V1" s="61"/>
      <c r="W1" s="61"/>
      <c r="X1" s="61"/>
    </row>
    <row r="2" spans="1:21" ht="28.5" customHeight="1" thickBot="1">
      <c r="A2" s="89"/>
      <c r="B2" s="90"/>
      <c r="C2" s="421" t="s">
        <v>28</v>
      </c>
      <c r="D2" s="421"/>
      <c r="E2" s="421"/>
      <c r="F2" s="421"/>
      <c r="G2" s="421"/>
      <c r="H2" s="449"/>
      <c r="I2" s="422" t="str">
        <f>HYPERLINK('[1]реквизиты'!$A$2)</f>
        <v>Лично-командный чемпионат МВД России по самозащите без оружия</v>
      </c>
      <c r="J2" s="423"/>
      <c r="K2" s="423"/>
      <c r="L2" s="423"/>
      <c r="M2" s="423"/>
      <c r="N2" s="423"/>
      <c r="O2" s="423"/>
      <c r="P2" s="423"/>
      <c r="Q2" s="423"/>
      <c r="R2" s="424"/>
      <c r="S2" s="89"/>
      <c r="T2" s="89"/>
      <c r="U2" s="89"/>
    </row>
    <row r="3" spans="1:21" ht="10.5" customHeight="1" thickBot="1">
      <c r="A3" s="58"/>
      <c r="B3" s="58"/>
      <c r="C3" s="91"/>
      <c r="D3" s="92"/>
      <c r="E3" s="404" t="str">
        <f>HYPERLINK('[1]реквизиты'!$A$3)</f>
        <v>24.01-28.01  2017 г.     г. Рязань</v>
      </c>
      <c r="F3" s="203"/>
      <c r="G3" s="203"/>
      <c r="H3" s="203"/>
      <c r="I3" s="203"/>
      <c r="J3" s="203"/>
      <c r="K3" s="203"/>
      <c r="L3" s="203"/>
      <c r="M3" s="203"/>
      <c r="N3" s="203"/>
      <c r="O3" s="145"/>
      <c r="P3" s="405" t="str">
        <f>HYPERLINK('пр.взв.'!F3)</f>
        <v>в.к.  74  кг</v>
      </c>
      <c r="Q3" s="406"/>
      <c r="R3" s="407"/>
      <c r="S3" s="94"/>
      <c r="T3" s="94"/>
      <c r="U3" s="89"/>
    </row>
    <row r="4" spans="1:21" ht="12" customHeight="1" thickBot="1">
      <c r="A4" s="415">
        <v>1</v>
      </c>
      <c r="B4" s="425" t="str">
        <f>VLOOKUP(A4,'пр.взв.'!B6:C133,2,FALSE)</f>
        <v>МИХАЛИН Владислав Игоревич</v>
      </c>
      <c r="C4" s="425" t="str">
        <f>VLOOKUP(A4,'пр.взв.'!B6:H133,3,FALSE)</f>
        <v>15.06.1989 мс</v>
      </c>
      <c r="D4" s="425" t="str">
        <f>VLOOKUP(A4,'пр.взв.'!B6:F133,4,FALSE)</f>
        <v>УМВД по Вологодской обл.       </v>
      </c>
      <c r="E4" s="145"/>
      <c r="F4" s="145"/>
      <c r="G4" s="95"/>
      <c r="H4" s="95" t="s">
        <v>8</v>
      </c>
      <c r="I4" s="146"/>
      <c r="J4" s="147"/>
      <c r="K4" s="145"/>
      <c r="L4" s="145"/>
      <c r="M4" s="145"/>
      <c r="N4" s="145"/>
      <c r="O4" s="98"/>
      <c r="P4" s="408"/>
      <c r="Q4" s="409"/>
      <c r="R4" s="410"/>
      <c r="S4" s="89"/>
      <c r="T4" s="89"/>
      <c r="U4" s="89"/>
    </row>
    <row r="5" spans="1:21" ht="12" customHeight="1">
      <c r="A5" s="411"/>
      <c r="B5" s="183"/>
      <c r="C5" s="183"/>
      <c r="D5" s="183"/>
      <c r="E5" s="59">
        <v>1</v>
      </c>
      <c r="F5" s="99"/>
      <c r="G5" s="100"/>
      <c r="H5" s="148"/>
      <c r="I5" s="101"/>
      <c r="J5" s="102"/>
      <c r="K5" s="145"/>
      <c r="L5" s="145"/>
      <c r="M5" s="145"/>
      <c r="N5" s="145"/>
      <c r="O5" s="145"/>
      <c r="P5" s="145"/>
      <c r="Q5" s="145"/>
      <c r="R5" s="145"/>
      <c r="S5" s="89"/>
      <c r="T5" s="89"/>
      <c r="U5" s="89"/>
    </row>
    <row r="6" spans="1:21" ht="12" customHeight="1" thickBot="1">
      <c r="A6" s="411">
        <v>33</v>
      </c>
      <c r="B6" s="417" t="str">
        <f>VLOOKUP(A6,'пр.взв.'!B8:C135,2,FALSE)</f>
        <v>БУГАЕВ Павел Григорьевич</v>
      </c>
      <c r="C6" s="417" t="str">
        <f>VLOOKUP(A6,'пр.взв.'!B8:H135,3,FALSE)</f>
        <v>22.11.1982 кмс</v>
      </c>
      <c r="D6" s="417" t="str">
        <f>VLOOKUP(A6,'пр.взв.'!B8:F135,4,FALSE)</f>
        <v>УМВД по Астраханской обл.      </v>
      </c>
      <c r="E6" s="103" t="s">
        <v>222</v>
      </c>
      <c r="F6" s="104"/>
      <c r="G6" s="99"/>
      <c r="H6" s="105"/>
      <c r="I6" s="107"/>
      <c r="J6" s="147"/>
      <c r="K6" s="145"/>
      <c r="L6" s="106"/>
      <c r="M6" s="106"/>
      <c r="N6" s="149"/>
      <c r="O6" s="149"/>
      <c r="P6" s="149"/>
      <c r="Q6" s="438" t="s">
        <v>23</v>
      </c>
      <c r="R6" s="438"/>
      <c r="S6" s="89"/>
      <c r="T6" s="89"/>
      <c r="U6" s="89"/>
    </row>
    <row r="7" spans="1:21" ht="12" customHeight="1" thickBot="1">
      <c r="A7" s="412"/>
      <c r="B7" s="183"/>
      <c r="C7" s="183"/>
      <c r="D7" s="183"/>
      <c r="E7" s="99"/>
      <c r="F7" s="80"/>
      <c r="G7" s="59">
        <v>17</v>
      </c>
      <c r="H7" s="107"/>
      <c r="I7" s="101"/>
      <c r="J7" s="147"/>
      <c r="K7" s="145"/>
      <c r="L7" s="148"/>
      <c r="M7" s="106">
        <v>41</v>
      </c>
      <c r="N7" s="149"/>
      <c r="O7" s="149"/>
      <c r="P7" s="149"/>
      <c r="Q7" s="438"/>
      <c r="R7" s="438"/>
      <c r="S7" s="89"/>
      <c r="T7" s="89"/>
      <c r="U7" s="89"/>
    </row>
    <row r="8" spans="1:21" ht="12" customHeight="1" thickBot="1">
      <c r="A8" s="415">
        <v>17</v>
      </c>
      <c r="B8" s="425" t="str">
        <f>VLOOKUP(A8,'пр.взв.'!B10:C137,2,FALSE)</f>
        <v>ШЕВОЦУКОВ Рустам Схатбиевич</v>
      </c>
      <c r="C8" s="425" t="str">
        <f>VLOOKUP(A8,'пр.взв.'!B10:H137,3,FALSE)</f>
        <v>06.08.1988 кмс                             </v>
      </c>
      <c r="D8" s="425" t="str">
        <f>VLOOKUP(A8,'пр.взв.'!B10:F137,4,FALSE)</f>
        <v>ГУ МВД по Краснодарскому кр      </v>
      </c>
      <c r="E8" s="145"/>
      <c r="F8" s="99"/>
      <c r="G8" s="103" t="s">
        <v>223</v>
      </c>
      <c r="H8" s="109"/>
      <c r="I8" s="110"/>
      <c r="J8" s="147"/>
      <c r="K8" s="145"/>
      <c r="L8" s="107"/>
      <c r="M8" s="111"/>
      <c r="N8" s="149">
        <v>25</v>
      </c>
      <c r="O8" s="149"/>
      <c r="P8" s="106"/>
      <c r="Q8" s="106"/>
      <c r="R8" s="112"/>
      <c r="S8" s="89"/>
      <c r="T8" s="89"/>
      <c r="U8" s="89"/>
    </row>
    <row r="9" spans="1:21" ht="12" customHeight="1">
      <c r="A9" s="411"/>
      <c r="B9" s="183"/>
      <c r="C9" s="183"/>
      <c r="D9" s="183"/>
      <c r="E9" s="59">
        <v>17</v>
      </c>
      <c r="F9" s="113"/>
      <c r="G9" s="99"/>
      <c r="H9" s="148"/>
      <c r="I9" s="110"/>
      <c r="J9" s="107"/>
      <c r="K9" s="145"/>
      <c r="L9" s="148"/>
      <c r="M9" s="150"/>
      <c r="N9" s="111" t="s">
        <v>222</v>
      </c>
      <c r="O9" s="106"/>
      <c r="P9" s="149"/>
      <c r="Q9" s="149"/>
      <c r="R9" s="114"/>
      <c r="S9" s="89"/>
      <c r="T9" s="89"/>
      <c r="U9" s="89"/>
    </row>
    <row r="10" spans="1:21" ht="12" customHeight="1" thickBot="1">
      <c r="A10" s="411">
        <v>49</v>
      </c>
      <c r="B10" s="417" t="str">
        <f>VLOOKUP(A10,'пр.взв.'!B12:C139,2,FALSE)</f>
        <v>ЗАРЩИКОВ Павел Александрович</v>
      </c>
      <c r="C10" s="417" t="str">
        <f>VLOOKUP(A10,'пр.взв.'!B12:H139,3,FALSE)</f>
        <v>22.04.1988 1</v>
      </c>
      <c r="D10" s="417" t="str">
        <f>VLOOKUP(A10,'пр.взв.'!B12:F139,4,FALSE)</f>
        <v>УТ МВД по ЦФО                 </v>
      </c>
      <c r="E10" s="103" t="s">
        <v>222</v>
      </c>
      <c r="F10" s="99"/>
      <c r="G10" s="99"/>
      <c r="H10" s="105"/>
      <c r="I10" s="110"/>
      <c r="J10" s="107"/>
      <c r="K10" s="145"/>
      <c r="L10" s="148"/>
      <c r="M10" s="115">
        <v>25</v>
      </c>
      <c r="N10" s="150"/>
      <c r="O10" s="106">
        <v>17</v>
      </c>
      <c r="P10" s="149"/>
      <c r="Q10" s="149"/>
      <c r="R10" s="114"/>
      <c r="S10" s="89"/>
      <c r="T10" s="89"/>
      <c r="U10" s="89"/>
    </row>
    <row r="11" spans="1:21" ht="12" customHeight="1" thickBot="1">
      <c r="A11" s="412"/>
      <c r="B11" s="183"/>
      <c r="C11" s="183"/>
      <c r="D11" s="183"/>
      <c r="E11" s="99"/>
      <c r="F11" s="99"/>
      <c r="G11" s="80"/>
      <c r="H11" s="107"/>
      <c r="I11" s="151"/>
      <c r="J11" s="147"/>
      <c r="K11" s="145"/>
      <c r="L11" s="148"/>
      <c r="M11" s="149"/>
      <c r="N11" s="116">
        <v>17</v>
      </c>
      <c r="O11" s="152" t="s">
        <v>223</v>
      </c>
      <c r="P11" s="149"/>
      <c r="Q11" s="149"/>
      <c r="R11" s="145"/>
      <c r="S11" s="89"/>
      <c r="T11" s="89"/>
      <c r="U11" s="89"/>
    </row>
    <row r="12" spans="1:21" ht="12" customHeight="1" thickBot="1">
      <c r="A12" s="415">
        <v>9</v>
      </c>
      <c r="B12" s="425" t="str">
        <f>VLOOKUP(A12,'пр.взв.'!B14:C141,2,FALSE)</f>
        <v>ТАБУРЧЕНКО Павел Алексеевич            </v>
      </c>
      <c r="C12" s="425" t="str">
        <f>VLOOKUP(A12,'пр.взв.'!B14:H141,3,FALSE)</f>
        <v>28.04.1989 мс                             </v>
      </c>
      <c r="D12" s="425" t="str">
        <f>VLOOKUP(A12,'пр.взв.'!B14:F141,4,FALSE)</f>
        <v>УМВД по Рязанской обл.         </v>
      </c>
      <c r="E12" s="145"/>
      <c r="F12" s="145"/>
      <c r="G12" s="99"/>
      <c r="H12" s="101"/>
      <c r="I12" s="59">
        <v>9</v>
      </c>
      <c r="J12" s="153"/>
      <c r="K12" s="147"/>
      <c r="L12" s="148"/>
      <c r="M12" s="149"/>
      <c r="N12" s="149"/>
      <c r="O12" s="154"/>
      <c r="P12" s="149">
        <v>17</v>
      </c>
      <c r="Q12" s="149"/>
      <c r="R12" s="147"/>
      <c r="S12" s="89"/>
      <c r="T12" s="89"/>
      <c r="U12" s="89"/>
    </row>
    <row r="13" spans="1:21" ht="12" customHeight="1" thickBot="1">
      <c r="A13" s="411"/>
      <c r="B13" s="183"/>
      <c r="C13" s="183"/>
      <c r="D13" s="183"/>
      <c r="E13" s="59">
        <v>9</v>
      </c>
      <c r="F13" s="99"/>
      <c r="G13" s="99"/>
      <c r="H13" s="150"/>
      <c r="I13" s="103" t="s">
        <v>225</v>
      </c>
      <c r="J13" s="147"/>
      <c r="K13" s="155"/>
      <c r="L13" s="107"/>
      <c r="M13" s="149"/>
      <c r="N13" s="107"/>
      <c r="O13" s="116">
        <v>5</v>
      </c>
      <c r="P13" s="156" t="s">
        <v>223</v>
      </c>
      <c r="Q13" s="157"/>
      <c r="R13" s="114"/>
      <c r="S13" s="89"/>
      <c r="T13" s="89"/>
      <c r="U13" s="89"/>
    </row>
    <row r="14" spans="1:21" ht="12" customHeight="1" thickBot="1">
      <c r="A14" s="411">
        <v>41</v>
      </c>
      <c r="B14" s="417" t="str">
        <f>VLOOKUP(A14,'пр.взв.'!B16:C143,2,FALSE)</f>
        <v>КОРЕНЕВ Алексей Сергеевич                     </v>
      </c>
      <c r="C14" s="417" t="str">
        <f>VLOOKUP(A14,'пр.взв.'!B16:H143,3,FALSE)</f>
        <v>12.02.1986 мс                            </v>
      </c>
      <c r="D14" s="417" t="str">
        <f>VLOOKUP(A14,'пр.взв.'!B16:F143,4,FALSE)</f>
        <v>ГУ МВД по Свердловской обл.</v>
      </c>
      <c r="E14" s="103" t="s">
        <v>224</v>
      </c>
      <c r="F14" s="104"/>
      <c r="G14" s="99"/>
      <c r="H14" s="117"/>
      <c r="I14" s="147"/>
      <c r="J14" s="147"/>
      <c r="K14" s="155"/>
      <c r="L14" s="148"/>
      <c r="M14" s="106">
        <v>35</v>
      </c>
      <c r="N14" s="149"/>
      <c r="O14" s="149"/>
      <c r="P14" s="148"/>
      <c r="Q14" s="157"/>
      <c r="R14" s="114"/>
      <c r="S14" s="118"/>
      <c r="T14" s="89"/>
      <c r="U14" s="89"/>
    </row>
    <row r="15" spans="1:21" ht="12" customHeight="1" thickBot="1">
      <c r="A15" s="412"/>
      <c r="B15" s="183"/>
      <c r="C15" s="183"/>
      <c r="D15" s="183"/>
      <c r="E15" s="99"/>
      <c r="F15" s="80"/>
      <c r="G15" s="59">
        <v>9</v>
      </c>
      <c r="H15" s="116"/>
      <c r="I15" s="147"/>
      <c r="J15" s="147"/>
      <c r="K15" s="155"/>
      <c r="L15" s="107"/>
      <c r="M15" s="111"/>
      <c r="N15" s="106">
        <v>19</v>
      </c>
      <c r="O15" s="106"/>
      <c r="P15" s="114"/>
      <c r="Q15" s="110">
        <v>17</v>
      </c>
      <c r="R15" s="114"/>
      <c r="S15" s="118"/>
      <c r="T15" s="89"/>
      <c r="U15" s="89"/>
    </row>
    <row r="16" spans="1:21" ht="12" customHeight="1" thickBot="1">
      <c r="A16" s="415">
        <v>25</v>
      </c>
      <c r="B16" s="425" t="str">
        <f>VLOOKUP(A16,'пр.взв.'!B18:C145,2,FALSE)</f>
        <v>БАБАКОВ Владимир Викторович</v>
      </c>
      <c r="C16" s="425" t="str">
        <f>VLOOKUP(A16,'пр.взв.'!B18:H145,3,FALSE)</f>
        <v>16.09.1987 мс</v>
      </c>
      <c r="D16" s="425" t="str">
        <f>VLOOKUP(A16,'пр.взв.'!B18:F145,4,FALSE)</f>
        <v>ГУ МВД по Ростовской обл</v>
      </c>
      <c r="E16" s="145"/>
      <c r="F16" s="99"/>
      <c r="G16" s="103" t="s">
        <v>223</v>
      </c>
      <c r="H16" s="105"/>
      <c r="I16" s="147"/>
      <c r="J16" s="147"/>
      <c r="K16" s="155"/>
      <c r="L16" s="148"/>
      <c r="M16" s="150"/>
      <c r="N16" s="111" t="s">
        <v>222</v>
      </c>
      <c r="O16" s="106"/>
      <c r="P16" s="148"/>
      <c r="Q16" s="158" t="s">
        <v>222</v>
      </c>
      <c r="R16" s="145"/>
      <c r="S16" s="118"/>
      <c r="T16" s="118"/>
      <c r="U16" s="118"/>
    </row>
    <row r="17" spans="1:21" ht="12" customHeight="1">
      <c r="A17" s="411"/>
      <c r="B17" s="183"/>
      <c r="C17" s="183"/>
      <c r="D17" s="183"/>
      <c r="E17" s="59">
        <v>25</v>
      </c>
      <c r="F17" s="113"/>
      <c r="G17" s="99"/>
      <c r="H17" s="148"/>
      <c r="I17" s="147"/>
      <c r="J17" s="147"/>
      <c r="K17" s="155"/>
      <c r="L17" s="148"/>
      <c r="M17" s="115">
        <v>19</v>
      </c>
      <c r="N17" s="150"/>
      <c r="O17" s="106">
        <v>11</v>
      </c>
      <c r="P17" s="148"/>
      <c r="Q17" s="159"/>
      <c r="R17" s="145"/>
      <c r="S17" s="118"/>
      <c r="T17" s="118"/>
      <c r="U17" s="118"/>
    </row>
    <row r="18" spans="1:21" ht="12" customHeight="1" thickBot="1">
      <c r="A18" s="411">
        <v>57</v>
      </c>
      <c r="B18" s="417" t="str">
        <f>VLOOKUP(A18,'пр.взв.'!B20:C147,2,FALSE)</f>
        <v>ГРЕЧИШНИКОВ Руслан Олегович</v>
      </c>
      <c r="C18" s="417" t="str">
        <f>VLOOKUP(A18,'пр.взв.'!B20:H147,3,FALSE)</f>
        <v>20.05.1992 мс</v>
      </c>
      <c r="D18" s="417" t="str">
        <f>VLOOKUP(A18,'пр.взв.'!B20:F147,4,FALSE)</f>
        <v>УМВД по Белгородской обл.      </v>
      </c>
      <c r="E18" s="103"/>
      <c r="F18" s="99"/>
      <c r="G18" s="99"/>
      <c r="H18" s="105"/>
      <c r="I18" s="147"/>
      <c r="J18" s="147"/>
      <c r="K18" s="155"/>
      <c r="L18" s="148"/>
      <c r="M18" s="149"/>
      <c r="N18" s="116">
        <v>11</v>
      </c>
      <c r="O18" s="152" t="s">
        <v>223</v>
      </c>
      <c r="P18" s="148"/>
      <c r="Q18" s="159"/>
      <c r="R18" s="145"/>
      <c r="S18" s="118"/>
      <c r="T18" s="118"/>
      <c r="U18" s="118"/>
    </row>
    <row r="19" spans="1:21" ht="12" customHeight="1" thickBot="1">
      <c r="A19" s="412"/>
      <c r="B19" s="183"/>
      <c r="C19" s="183"/>
      <c r="D19" s="183"/>
      <c r="E19" s="99" t="s">
        <v>222</v>
      </c>
      <c r="F19" s="99"/>
      <c r="G19" s="99"/>
      <c r="H19" s="148"/>
      <c r="I19" s="147"/>
      <c r="J19" s="147"/>
      <c r="K19" s="59">
        <v>9</v>
      </c>
      <c r="L19" s="160"/>
      <c r="M19" s="149"/>
      <c r="N19" s="149"/>
      <c r="O19" s="154"/>
      <c r="P19" s="161">
        <v>11</v>
      </c>
      <c r="Q19" s="159"/>
      <c r="R19" s="59">
        <v>17</v>
      </c>
      <c r="S19" s="118"/>
      <c r="T19" s="118"/>
      <c r="U19" s="118"/>
    </row>
    <row r="20" spans="1:21" ht="12" customHeight="1" thickBot="1">
      <c r="A20" s="415">
        <v>5</v>
      </c>
      <c r="B20" s="425" t="str">
        <f>VLOOKUP(A20,'пр.взв.'!B6:C133,2,FALSE)</f>
        <v>ШАРОВ Александр Валерьевич                    </v>
      </c>
      <c r="C20" s="425" t="str">
        <f>VLOOKUP(A20,'пр.взв.'!B6:H133,3,FALSE)</f>
        <v>23.10.1979 змс                            </v>
      </c>
      <c r="D20" s="425" t="str">
        <f>VLOOKUP(A20,'пр.взв.'!B6:H133,4,FALSE)</f>
        <v>МВД по Р. Татарстан           </v>
      </c>
      <c r="E20" s="145"/>
      <c r="F20" s="145"/>
      <c r="G20" s="95"/>
      <c r="H20" s="95"/>
      <c r="I20" s="106"/>
      <c r="J20" s="106"/>
      <c r="K20" s="103" t="s">
        <v>223</v>
      </c>
      <c r="L20" s="150"/>
      <c r="M20" s="107"/>
      <c r="N20" s="107"/>
      <c r="O20" s="116">
        <v>47</v>
      </c>
      <c r="P20" s="114" t="s">
        <v>222</v>
      </c>
      <c r="Q20" s="154"/>
      <c r="R20" s="103" t="s">
        <v>222</v>
      </c>
      <c r="S20" s="118"/>
      <c r="T20" s="118"/>
      <c r="U20" s="118"/>
    </row>
    <row r="21" spans="1:21" ht="12" customHeight="1">
      <c r="A21" s="411"/>
      <c r="B21" s="183"/>
      <c r="C21" s="183"/>
      <c r="D21" s="183"/>
      <c r="E21" s="59">
        <v>5</v>
      </c>
      <c r="F21" s="99"/>
      <c r="G21" s="100"/>
      <c r="H21" s="148"/>
      <c r="I21" s="101"/>
      <c r="J21" s="107"/>
      <c r="K21" s="119"/>
      <c r="L21" s="162"/>
      <c r="M21" s="145"/>
      <c r="N21" s="145"/>
      <c r="O21" s="145"/>
      <c r="P21" s="101"/>
      <c r="Q21" s="162"/>
      <c r="R21" s="145"/>
      <c r="S21" s="118"/>
      <c r="T21" s="118"/>
      <c r="U21" s="118"/>
    </row>
    <row r="22" spans="1:21" ht="12" customHeight="1" thickBot="1">
      <c r="A22" s="411">
        <v>37</v>
      </c>
      <c r="B22" s="417" t="str">
        <f>VLOOKUP(A22,'пр.взв.'!B24:C151,2,FALSE)</f>
        <v>АРОЯН Геворг Рафаелович</v>
      </c>
      <c r="C22" s="417" t="str">
        <f>VLOOKUP(A22,'пр.взв.'!B24:H151,3,FALSE)</f>
        <v>02.07.1990 кмс</v>
      </c>
      <c r="D22" s="417" t="str">
        <f>VLOOKUP(A22,'пр.взв.'!B24:F151,4,FALSE)</f>
        <v>УМВД по Тамбовской обл.</v>
      </c>
      <c r="E22" s="103" t="s">
        <v>222</v>
      </c>
      <c r="F22" s="104"/>
      <c r="G22" s="99"/>
      <c r="H22" s="105"/>
      <c r="I22" s="107"/>
      <c r="J22" s="101"/>
      <c r="K22" s="155"/>
      <c r="L22" s="162"/>
      <c r="M22" s="145"/>
      <c r="N22" s="145"/>
      <c r="O22" s="145"/>
      <c r="P22" s="114"/>
      <c r="Q22" s="162"/>
      <c r="R22" s="145"/>
      <c r="S22" s="80"/>
      <c r="T22" s="118"/>
      <c r="U22" s="118"/>
    </row>
    <row r="23" spans="1:21" ht="12" customHeight="1" thickBot="1">
      <c r="A23" s="412"/>
      <c r="B23" s="183"/>
      <c r="C23" s="183"/>
      <c r="D23" s="183"/>
      <c r="E23" s="99"/>
      <c r="F23" s="80"/>
      <c r="G23" s="59">
        <v>5</v>
      </c>
      <c r="H23" s="107"/>
      <c r="I23" s="101"/>
      <c r="J23" s="107"/>
      <c r="K23" s="155"/>
      <c r="L23" s="147"/>
      <c r="M23" s="155"/>
      <c r="N23" s="145"/>
      <c r="O23" s="145"/>
      <c r="P23" s="145"/>
      <c r="Q23" s="163">
        <v>28</v>
      </c>
      <c r="R23" s="145"/>
      <c r="S23" s="99"/>
      <c r="T23" s="118"/>
      <c r="U23" s="118"/>
    </row>
    <row r="24" spans="1:21" ht="12" customHeight="1" thickBot="1">
      <c r="A24" s="415">
        <v>21</v>
      </c>
      <c r="B24" s="425" t="str">
        <f>VLOOKUP(A24,'пр.взв.'!B26:C153,2,FALSE)</f>
        <v>ОБУХОВ Александр Владимирович</v>
      </c>
      <c r="C24" s="425" t="str">
        <f>VLOOKUP(A24,'пр.взв.'!B26:H153,3,FALSE)</f>
        <v>26.10.1993 кмс</v>
      </c>
      <c r="D24" s="425" t="str">
        <f>VLOOKUP(A24,'пр.взв.'!B26:F153,4,FALSE)</f>
        <v>УМВД по Кировской обл.         </v>
      </c>
      <c r="E24" s="145"/>
      <c r="F24" s="99"/>
      <c r="G24" s="103" t="s">
        <v>222</v>
      </c>
      <c r="H24" s="120"/>
      <c r="I24" s="107"/>
      <c r="J24" s="107"/>
      <c r="K24" s="119"/>
      <c r="L24" s="147"/>
      <c r="M24" s="155"/>
      <c r="N24" s="147"/>
      <c r="O24" s="101"/>
      <c r="P24" s="107"/>
      <c r="Q24" s="107"/>
      <c r="R24" s="114"/>
      <c r="S24" s="118"/>
      <c r="T24" s="118"/>
      <c r="U24" s="118"/>
    </row>
    <row r="25" spans="1:21" ht="12" customHeight="1" thickBot="1">
      <c r="A25" s="411"/>
      <c r="B25" s="183"/>
      <c r="C25" s="183"/>
      <c r="D25" s="183"/>
      <c r="E25" s="59">
        <v>53</v>
      </c>
      <c r="F25" s="113"/>
      <c r="G25" s="99"/>
      <c r="H25" s="154"/>
      <c r="I25" s="107"/>
      <c r="J25" s="107"/>
      <c r="K25" s="155"/>
      <c r="L25" s="147"/>
      <c r="M25" s="155"/>
      <c r="N25" s="147"/>
      <c r="O25" s="147"/>
      <c r="P25" s="102" t="s">
        <v>22</v>
      </c>
      <c r="Q25" s="147"/>
      <c r="R25" s="147"/>
      <c r="S25" s="118"/>
      <c r="T25" s="118"/>
      <c r="U25" s="118"/>
    </row>
    <row r="26" spans="1:21" ht="12" customHeight="1" thickBot="1">
      <c r="A26" s="411">
        <v>53</v>
      </c>
      <c r="B26" s="417" t="str">
        <f>VLOOKUP(A26,'пр.взв.'!B28:C155,2,FALSE)</f>
        <v>МОЛИН Алексей Александрович</v>
      </c>
      <c r="C26" s="417" t="str">
        <f>VLOOKUP(A26,'пр.взв.'!B28:H155,3,FALSE)</f>
        <v>27.05.1981 кмс</v>
      </c>
      <c r="D26" s="417" t="str">
        <f>VLOOKUP(A26,'пр.взв.'!B28:F155,4,FALSE)</f>
        <v>УМВД по Пензенской обл.        </v>
      </c>
      <c r="E26" s="103" t="s">
        <v>222</v>
      </c>
      <c r="F26" s="99"/>
      <c r="G26" s="99"/>
      <c r="H26" s="117"/>
      <c r="I26" s="107"/>
      <c r="J26" s="101"/>
      <c r="K26" s="155"/>
      <c r="L26" s="147"/>
      <c r="M26" s="155"/>
      <c r="N26" s="432" t="str">
        <f>VLOOKUP(R19,'пр.взв.'!B6:D133,2,FALSE)</f>
        <v>ШЕВОЦУКОВ Рустам Схатбиевич</v>
      </c>
      <c r="O26" s="433"/>
      <c r="P26" s="433"/>
      <c r="Q26" s="433"/>
      <c r="R26" s="434"/>
      <c r="S26" s="118"/>
      <c r="T26" s="118"/>
      <c r="U26" s="118"/>
    </row>
    <row r="27" spans="1:21" ht="12" customHeight="1" thickBot="1">
      <c r="A27" s="412"/>
      <c r="B27" s="183"/>
      <c r="C27" s="183"/>
      <c r="D27" s="183"/>
      <c r="E27" s="99"/>
      <c r="F27" s="99"/>
      <c r="G27" s="80"/>
      <c r="H27" s="107"/>
      <c r="I27" s="59">
        <v>5</v>
      </c>
      <c r="J27" s="164"/>
      <c r="K27" s="155"/>
      <c r="L27" s="147"/>
      <c r="M27" s="155"/>
      <c r="N27" s="435"/>
      <c r="O27" s="436"/>
      <c r="P27" s="436"/>
      <c r="Q27" s="436"/>
      <c r="R27" s="437"/>
      <c r="S27" s="118"/>
      <c r="T27" s="118"/>
      <c r="U27" s="118"/>
    </row>
    <row r="28" spans="1:21" ht="12" customHeight="1" thickBot="1">
      <c r="A28" s="415">
        <v>13</v>
      </c>
      <c r="B28" s="425" t="str">
        <f>VLOOKUP(A28,'пр.взв.'!B30:C157,2,FALSE)</f>
        <v>ТАГИРОВ Сабир Уяхатдинович</v>
      </c>
      <c r="C28" s="425" t="str">
        <f>VLOOKUP(A28,'пр.взв.'!B30:H157,3,FALSE)</f>
        <v>28.09.1986 кмс</v>
      </c>
      <c r="D28" s="425" t="str">
        <f>VLOOKUP(A28,'пр.взв.'!B30:F157,4,FALSE)</f>
        <v>УМВД по Ямало-Ненецкому А      </v>
      </c>
      <c r="E28" s="145"/>
      <c r="F28" s="145"/>
      <c r="G28" s="99"/>
      <c r="H28" s="101"/>
      <c r="I28" s="103" t="s">
        <v>223</v>
      </c>
      <c r="J28" s="107"/>
      <c r="K28" s="147"/>
      <c r="L28" s="147"/>
      <c r="M28" s="155"/>
      <c r="N28" s="107"/>
      <c r="O28" s="147"/>
      <c r="P28" s="107"/>
      <c r="Q28" s="107"/>
      <c r="R28" s="114"/>
      <c r="S28" s="118"/>
      <c r="T28" s="118"/>
      <c r="U28" s="118"/>
    </row>
    <row r="29" spans="1:21" ht="12" customHeight="1">
      <c r="A29" s="411"/>
      <c r="B29" s="183"/>
      <c r="C29" s="183"/>
      <c r="D29" s="183"/>
      <c r="E29" s="59">
        <v>45</v>
      </c>
      <c r="F29" s="99"/>
      <c r="G29" s="99"/>
      <c r="H29" s="150"/>
      <c r="I29" s="147"/>
      <c r="J29" s="145"/>
      <c r="K29" s="145"/>
      <c r="L29" s="147"/>
      <c r="M29" s="155"/>
      <c r="N29" s="147"/>
      <c r="O29" s="145"/>
      <c r="P29" s="101"/>
      <c r="Q29" s="107"/>
      <c r="R29" s="114"/>
      <c r="S29" s="118"/>
      <c r="T29" s="118"/>
      <c r="U29" s="118"/>
    </row>
    <row r="30" spans="1:21" ht="12" customHeight="1" thickBot="1">
      <c r="A30" s="411">
        <v>45</v>
      </c>
      <c r="B30" s="417" t="str">
        <f>VLOOKUP(A30,'пр.взв.'!B32:C159,2,FALSE)</f>
        <v>САЛДАЕВ Владимир Евгеньевич</v>
      </c>
      <c r="C30" s="417" t="str">
        <f>VLOOKUP(A30,'пр.взв.'!B32:H159,3,FALSE)</f>
        <v>16.12.1985 кмс</v>
      </c>
      <c r="D30" s="417" t="str">
        <f>VLOOKUP(A30,'пр.взв.'!B32:F159,4,FALSE)</f>
        <v>МВД по Р. Алтай               </v>
      </c>
      <c r="E30" s="103" t="s">
        <v>222</v>
      </c>
      <c r="F30" s="104"/>
      <c r="G30" s="99"/>
      <c r="H30" s="117"/>
      <c r="I30" s="147"/>
      <c r="J30" s="145"/>
      <c r="K30" s="145"/>
      <c r="L30" s="147"/>
      <c r="M30" s="155"/>
      <c r="N30" s="147"/>
      <c r="O30" s="147"/>
      <c r="P30" s="102" t="s">
        <v>25</v>
      </c>
      <c r="Q30" s="145"/>
      <c r="R30" s="145"/>
      <c r="S30" s="118"/>
      <c r="T30" s="118"/>
      <c r="U30" s="118"/>
    </row>
    <row r="31" spans="1:21" ht="12" customHeight="1" thickBot="1">
      <c r="A31" s="412"/>
      <c r="B31" s="183"/>
      <c r="C31" s="183"/>
      <c r="D31" s="183"/>
      <c r="E31" s="99"/>
      <c r="F31" s="80"/>
      <c r="G31" s="59">
        <v>29</v>
      </c>
      <c r="H31" s="116"/>
      <c r="I31" s="147"/>
      <c r="J31" s="145"/>
      <c r="K31" s="145"/>
      <c r="L31" s="147"/>
      <c r="M31" s="165">
        <v>9</v>
      </c>
      <c r="N31" s="147"/>
      <c r="O31" s="147"/>
      <c r="P31" s="145"/>
      <c r="Q31" s="145"/>
      <c r="R31" s="145"/>
      <c r="S31" s="118"/>
      <c r="T31" s="118"/>
      <c r="U31" s="118"/>
    </row>
    <row r="32" spans="1:21" ht="12" customHeight="1" thickBot="1">
      <c r="A32" s="415">
        <v>29</v>
      </c>
      <c r="B32" s="425" t="str">
        <f>VLOOKUP(A32,'пр.взв.'!B34:C161,2,FALSE)</f>
        <v>МАЛАХОВ Павел Павлович</v>
      </c>
      <c r="C32" s="425" t="str">
        <f>VLOOKUP(A32,'пр.взв.'!B34:H161,3,FALSE)</f>
        <v>18.02.1991 1</v>
      </c>
      <c r="D32" s="425" t="str">
        <f>VLOOKUP(A32,'пр.взв.'!B34:F161,4,FALSE)</f>
        <v>ГУ МВД по Алтайскому кр.         </v>
      </c>
      <c r="E32" s="145"/>
      <c r="F32" s="99"/>
      <c r="G32" s="103" t="s">
        <v>222</v>
      </c>
      <c r="H32" s="105"/>
      <c r="I32" s="147"/>
      <c r="J32" s="145"/>
      <c r="K32" s="145"/>
      <c r="L32" s="147"/>
      <c r="M32" s="155"/>
      <c r="N32" s="426" t="str">
        <f>VLOOKUP(M31,'пр.взв.'!B6:H133,2,FALSE)</f>
        <v>ТАБУРЧЕНКО Павел Алексеевич            </v>
      </c>
      <c r="O32" s="427"/>
      <c r="P32" s="427"/>
      <c r="Q32" s="427"/>
      <c r="R32" s="428"/>
      <c r="S32" s="118"/>
      <c r="T32" s="118"/>
      <c r="U32" s="118"/>
    </row>
    <row r="33" spans="1:21" ht="12" customHeight="1" thickBot="1">
      <c r="A33" s="411"/>
      <c r="B33" s="183"/>
      <c r="C33" s="183"/>
      <c r="D33" s="183"/>
      <c r="E33" s="59">
        <v>29</v>
      </c>
      <c r="F33" s="113"/>
      <c r="G33" s="99"/>
      <c r="H33" s="148"/>
      <c r="I33" s="147"/>
      <c r="J33" s="145"/>
      <c r="K33" s="145"/>
      <c r="L33" s="147"/>
      <c r="M33" s="155"/>
      <c r="N33" s="429"/>
      <c r="O33" s="430"/>
      <c r="P33" s="430"/>
      <c r="Q33" s="430"/>
      <c r="R33" s="431"/>
      <c r="S33" s="118"/>
      <c r="T33" s="89"/>
      <c r="U33" s="89"/>
    </row>
    <row r="34" spans="1:21" ht="12" customHeight="1" thickBot="1">
      <c r="A34" s="411">
        <v>61</v>
      </c>
      <c r="B34" s="439" t="e">
        <f>VLOOKUP(A34,'пр.взв.'!B36:C163,2,FALSE)</f>
        <v>#N/A</v>
      </c>
      <c r="C34" s="439" t="e">
        <f>VLOOKUP(A34,'пр.взв.'!B36:H163,3,FALSE)</f>
        <v>#N/A</v>
      </c>
      <c r="D34" s="439" t="e">
        <f>VLOOKUP(A34,'пр.взв.'!B36:F163,4,FALSE)</f>
        <v>#N/A</v>
      </c>
      <c r="E34" s="103"/>
      <c r="F34" s="99"/>
      <c r="G34" s="99"/>
      <c r="H34" s="105"/>
      <c r="I34" s="147"/>
      <c r="J34" s="145"/>
      <c r="K34" s="145"/>
      <c r="L34" s="147"/>
      <c r="M34" s="155"/>
      <c r="N34" s="147"/>
      <c r="O34" s="147"/>
      <c r="P34" s="145"/>
      <c r="Q34" s="145"/>
      <c r="R34" s="145"/>
      <c r="S34" s="89"/>
      <c r="T34" s="89"/>
      <c r="U34" s="89"/>
    </row>
    <row r="35" spans="1:21" ht="12" customHeight="1" thickBot="1">
      <c r="A35" s="412"/>
      <c r="B35" s="440"/>
      <c r="C35" s="440"/>
      <c r="D35" s="440"/>
      <c r="E35" s="99"/>
      <c r="F35" s="99"/>
      <c r="G35" s="99"/>
      <c r="H35" s="148"/>
      <c r="I35" s="147"/>
      <c r="J35" s="145"/>
      <c r="K35" s="145"/>
      <c r="L35" s="147"/>
      <c r="M35" s="60">
        <v>9</v>
      </c>
      <c r="N35" s="147"/>
      <c r="O35" s="147"/>
      <c r="P35" s="145"/>
      <c r="Q35" s="145"/>
      <c r="R35" s="145"/>
      <c r="S35" s="89"/>
      <c r="T35" s="89"/>
      <c r="U35" s="89"/>
    </row>
    <row r="36" spans="1:21" ht="6" customHeight="1" thickBot="1">
      <c r="A36" s="121"/>
      <c r="B36" s="122"/>
      <c r="C36" s="122"/>
      <c r="D36" s="93"/>
      <c r="E36" s="99"/>
      <c r="F36" s="99"/>
      <c r="G36" s="99"/>
      <c r="H36" s="147"/>
      <c r="I36" s="107"/>
      <c r="J36" s="145"/>
      <c r="K36" s="145"/>
      <c r="L36" s="147"/>
      <c r="M36" s="166"/>
      <c r="N36" s="147"/>
      <c r="O36" s="147"/>
      <c r="P36" s="145"/>
      <c r="Q36" s="145"/>
      <c r="R36" s="145"/>
      <c r="S36" s="89"/>
      <c r="T36" s="89"/>
      <c r="U36" s="89"/>
    </row>
    <row r="37" spans="1:21" ht="12" customHeight="1" thickBot="1">
      <c r="A37" s="415">
        <v>3</v>
      </c>
      <c r="B37" s="425" t="str">
        <f>VLOOKUP(A37,'пр.взв.'!B6:H133,2,FALSE)</f>
        <v>ОГАРЫШЕВ Алексей Сергеевич                    </v>
      </c>
      <c r="C37" s="425" t="str">
        <f>VLOOKUP(A37,'пр.взв.'!B6:H133,3,FALSE)</f>
        <v>06.03.1988 мс                             </v>
      </c>
      <c r="D37" s="425" t="str">
        <f>VLOOKUP(A37,'пр.взв.'!B6:H133,4,FALSE)</f>
        <v>УМВД по Владимирской обл.      </v>
      </c>
      <c r="E37" s="145"/>
      <c r="F37" s="145"/>
      <c r="G37" s="95"/>
      <c r="H37" s="145"/>
      <c r="I37" s="146"/>
      <c r="J37" s="147"/>
      <c r="K37" s="145"/>
      <c r="L37" s="147"/>
      <c r="M37" s="167" t="s">
        <v>222</v>
      </c>
      <c r="N37" s="147"/>
      <c r="O37" s="147"/>
      <c r="P37" s="145"/>
      <c r="Q37" s="145"/>
      <c r="R37" s="145"/>
      <c r="S37" s="89"/>
      <c r="T37" s="89"/>
      <c r="U37" s="89"/>
    </row>
    <row r="38" spans="1:21" ht="12" customHeight="1">
      <c r="A38" s="411"/>
      <c r="B38" s="183"/>
      <c r="C38" s="183"/>
      <c r="D38" s="183"/>
      <c r="E38" s="59">
        <v>3</v>
      </c>
      <c r="F38" s="99"/>
      <c r="G38" s="100"/>
      <c r="H38" s="148"/>
      <c r="I38" s="101"/>
      <c r="J38" s="102"/>
      <c r="K38" s="145"/>
      <c r="L38" s="147"/>
      <c r="M38" s="155"/>
      <c r="N38" s="145"/>
      <c r="O38" s="145"/>
      <c r="P38" s="145"/>
      <c r="Q38" s="145"/>
      <c r="R38" s="145"/>
      <c r="S38" s="89"/>
      <c r="T38" s="89"/>
      <c r="U38" s="89"/>
    </row>
    <row r="39" spans="1:43" ht="12" customHeight="1" thickBot="1">
      <c r="A39" s="411">
        <v>35</v>
      </c>
      <c r="B39" s="417" t="str">
        <f>VLOOKUP(A39,'пр.взв.'!B8:H135,2,FALSE)</f>
        <v>ХИДИРОВ Арсен Амруллахович           </v>
      </c>
      <c r="C39" s="417" t="str">
        <f>VLOOKUP(A39,'пр.взв.'!B8:H135,3,FALSE)</f>
        <v>08.07.1990 1                              </v>
      </c>
      <c r="D39" s="417" t="str">
        <f>VLOOKUP(A39,'пр.взв.'!B8:H135,4,FALSE)</f>
        <v>УМВД по Орловской обл</v>
      </c>
      <c r="E39" s="103" t="s">
        <v>222</v>
      </c>
      <c r="F39" s="104"/>
      <c r="G39" s="99"/>
      <c r="H39" s="105"/>
      <c r="I39" s="107"/>
      <c r="J39" s="147"/>
      <c r="K39" s="145"/>
      <c r="L39" s="147"/>
      <c r="M39" s="165">
        <v>22</v>
      </c>
      <c r="N39" s="147"/>
      <c r="O39" s="147"/>
      <c r="P39" s="145"/>
      <c r="Q39" s="145"/>
      <c r="R39" s="145"/>
      <c r="S39" s="89"/>
      <c r="T39" s="89"/>
      <c r="U39" s="89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2" customHeight="1" thickBot="1">
      <c r="A40" s="412"/>
      <c r="B40" s="183"/>
      <c r="C40" s="183"/>
      <c r="D40" s="183"/>
      <c r="E40" s="99"/>
      <c r="F40" s="80"/>
      <c r="G40" s="59">
        <v>3</v>
      </c>
      <c r="H40" s="107"/>
      <c r="I40" s="101"/>
      <c r="J40" s="147"/>
      <c r="K40" s="145"/>
      <c r="L40" s="147"/>
      <c r="M40" s="155"/>
      <c r="N40" s="443" t="str">
        <f>VLOOKUP(M39,'пр.взв.'!B6:H147,2,FALSE)</f>
        <v>ШАБУРОВ Александр Владимирович</v>
      </c>
      <c r="O40" s="444"/>
      <c r="P40" s="444"/>
      <c r="Q40" s="444"/>
      <c r="R40" s="445"/>
      <c r="S40" s="89"/>
      <c r="T40" s="89"/>
      <c r="U40" s="89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2" customHeight="1" thickBot="1">
      <c r="A41" s="415">
        <v>19</v>
      </c>
      <c r="B41" s="425" t="str">
        <f>VLOOKUP(A41,'пр.взв.'!B10:H137,2,FALSE)</f>
        <v>ШМИДТ Алексей Константинович</v>
      </c>
      <c r="C41" s="425" t="str">
        <f>VLOOKUP(A41,'пр.взв.'!B10:H137,3,FALSE)</f>
        <v>02.04.1986 мс</v>
      </c>
      <c r="D41" s="425" t="str">
        <f>VLOOKUP(A41,'пр.взв.'!B10:H137,4,FALSE)</f>
        <v>ГУ МВД по Иркутской обл.         </v>
      </c>
      <c r="E41" s="145"/>
      <c r="F41" s="99"/>
      <c r="G41" s="103" t="s">
        <v>222</v>
      </c>
      <c r="H41" s="109"/>
      <c r="I41" s="110"/>
      <c r="J41" s="147"/>
      <c r="K41" s="145"/>
      <c r="L41" s="147"/>
      <c r="M41" s="155"/>
      <c r="N41" s="446"/>
      <c r="O41" s="447"/>
      <c r="P41" s="447"/>
      <c r="Q41" s="447"/>
      <c r="R41" s="448"/>
      <c r="S41" s="89"/>
      <c r="T41" s="89"/>
      <c r="U41" s="89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2" customHeight="1">
      <c r="A42" s="411"/>
      <c r="B42" s="183"/>
      <c r="C42" s="183"/>
      <c r="D42" s="183"/>
      <c r="E42" s="59">
        <v>19</v>
      </c>
      <c r="F42" s="113"/>
      <c r="G42" s="99"/>
      <c r="H42" s="148"/>
      <c r="I42" s="110"/>
      <c r="J42" s="107"/>
      <c r="K42" s="145"/>
      <c r="L42" s="147"/>
      <c r="M42" s="155"/>
      <c r="N42" s="107"/>
      <c r="O42" s="147"/>
      <c r="P42" s="107"/>
      <c r="Q42" s="107"/>
      <c r="R42" s="114"/>
      <c r="S42" s="89"/>
      <c r="T42" s="89"/>
      <c r="U42" s="89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2" customHeight="1" thickBot="1">
      <c r="A43" s="411">
        <v>51</v>
      </c>
      <c r="B43" s="417" t="str">
        <f>VLOOKUP(A43,'пр.взв.'!B12:H139,2,FALSE)</f>
        <v>ЗИТЛЯУЖЕВ Арсен Хусинович</v>
      </c>
      <c r="C43" s="417" t="str">
        <f>VLOOKUP(A43,'пр.взв.'!B12:H139,3,FALSE)</f>
        <v>07.03.1979 кмс</v>
      </c>
      <c r="D43" s="417" t="str">
        <f>VLOOKUP(A43,'пр.взв.'!B12:H139,4,FALSE)</f>
        <v>УМВД по ХМАО-Югре              </v>
      </c>
      <c r="E43" s="103" t="s">
        <v>222</v>
      </c>
      <c r="F43" s="99"/>
      <c r="G43" s="99"/>
      <c r="H43" s="105"/>
      <c r="I43" s="110"/>
      <c r="J43" s="107"/>
      <c r="K43" s="145"/>
      <c r="L43" s="147"/>
      <c r="M43" s="155"/>
      <c r="N43" s="147"/>
      <c r="O43" s="102"/>
      <c r="P43" s="101"/>
      <c r="Q43" s="107"/>
      <c r="R43" s="114"/>
      <c r="S43" s="89"/>
      <c r="T43" s="89"/>
      <c r="U43" s="89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21" ht="12" customHeight="1" thickBot="1">
      <c r="A44" s="412"/>
      <c r="B44" s="183"/>
      <c r="C44" s="183"/>
      <c r="D44" s="183"/>
      <c r="E44" s="99"/>
      <c r="F44" s="99"/>
      <c r="G44" s="80"/>
      <c r="H44" s="107"/>
      <c r="I44" s="151"/>
      <c r="J44" s="147"/>
      <c r="K44" s="145"/>
      <c r="L44" s="147"/>
      <c r="M44" s="155"/>
      <c r="N44" s="147"/>
      <c r="O44" s="147"/>
      <c r="P44" s="145"/>
      <c r="Q44" s="145"/>
      <c r="R44" s="145"/>
      <c r="S44" s="89"/>
      <c r="T44" s="89"/>
      <c r="U44" s="89"/>
    </row>
    <row r="45" spans="1:21" ht="12" customHeight="1" thickBot="1">
      <c r="A45" s="415">
        <v>11</v>
      </c>
      <c r="B45" s="425" t="str">
        <f>VLOOKUP(A45,'пр.взв.'!B14:H141,2,FALSE)</f>
        <v>КАСУМОВ Марат Касумович                       </v>
      </c>
      <c r="C45" s="425" t="str">
        <f>VLOOKUP(A45,'пр.взв.'!B14:H141,3,FALSE)</f>
        <v>04.02.1981 кмс                            </v>
      </c>
      <c r="D45" s="425" t="str">
        <f>VLOOKUP(A45,'пр.взв.'!B14:H141,4,FALSE)</f>
        <v>УМВД по Липецкой  обл.         </v>
      </c>
      <c r="E45" s="145"/>
      <c r="F45" s="145"/>
      <c r="G45" s="99"/>
      <c r="H45" s="101"/>
      <c r="I45" s="59">
        <v>3</v>
      </c>
      <c r="J45" s="153"/>
      <c r="K45" s="145"/>
      <c r="L45" s="147"/>
      <c r="M45" s="155"/>
      <c r="N45" s="147"/>
      <c r="O45" s="147"/>
      <c r="P45" s="145"/>
      <c r="Q45" s="145"/>
      <c r="R45" s="145"/>
      <c r="S45" s="89"/>
      <c r="T45" s="89"/>
      <c r="U45" s="89"/>
    </row>
    <row r="46" spans="1:21" ht="12" customHeight="1" thickBot="1">
      <c r="A46" s="411"/>
      <c r="B46" s="183"/>
      <c r="C46" s="183"/>
      <c r="D46" s="183"/>
      <c r="E46" s="59">
        <v>11</v>
      </c>
      <c r="F46" s="99"/>
      <c r="G46" s="99"/>
      <c r="H46" s="150"/>
      <c r="I46" s="103" t="s">
        <v>223</v>
      </c>
      <c r="J46" s="147"/>
      <c r="K46" s="155"/>
      <c r="L46" s="162"/>
      <c r="M46" s="168"/>
      <c r="N46" s="147"/>
      <c r="O46" s="147"/>
      <c r="P46" s="102" t="s">
        <v>22</v>
      </c>
      <c r="Q46" s="147"/>
      <c r="R46" s="147"/>
      <c r="S46" s="89"/>
      <c r="T46" s="89"/>
      <c r="U46" s="89"/>
    </row>
    <row r="47" spans="1:21" ht="12" customHeight="1" thickBot="1">
      <c r="A47" s="411">
        <v>43</v>
      </c>
      <c r="B47" s="417" t="str">
        <f>VLOOKUP(A47,'пр.взв.'!B16:H143,2,FALSE)</f>
        <v>МИХАЙЛОВСКИЙ Александр Михайлович</v>
      </c>
      <c r="C47" s="417" t="str">
        <f>VLOOKUP(A47,'пр.взв.'!B16:H143,3,FALSE)</f>
        <v>20.06.1991 1</v>
      </c>
      <c r="D47" s="417" t="str">
        <f>VLOOKUP(A47,'пр.взв.'!B16:H143,4,FALSE)</f>
        <v>УМВД по Брянской обл</v>
      </c>
      <c r="E47" s="103" t="s">
        <v>222</v>
      </c>
      <c r="F47" s="104"/>
      <c r="G47" s="99"/>
      <c r="H47" s="117"/>
      <c r="I47" s="147"/>
      <c r="J47" s="147"/>
      <c r="K47" s="155"/>
      <c r="L47" s="147"/>
      <c r="M47" s="155"/>
      <c r="N47" s="432" t="str">
        <f>VLOOKUP('пр.хода Б'!R18,'пр.взв.'!B6:H139,2,FALSE)</f>
        <v>КАЙТМАЗОВ Батрадз Асхарбекович</v>
      </c>
      <c r="O47" s="433"/>
      <c r="P47" s="433"/>
      <c r="Q47" s="433"/>
      <c r="R47" s="434"/>
      <c r="S47" s="89"/>
      <c r="T47" s="89"/>
      <c r="U47" s="89"/>
    </row>
    <row r="48" spans="1:21" ht="12" customHeight="1" thickBot="1">
      <c r="A48" s="412"/>
      <c r="B48" s="183"/>
      <c r="C48" s="183"/>
      <c r="D48" s="183"/>
      <c r="E48" s="99"/>
      <c r="F48" s="80"/>
      <c r="G48" s="59">
        <v>11</v>
      </c>
      <c r="H48" s="116"/>
      <c r="I48" s="147"/>
      <c r="J48" s="147"/>
      <c r="K48" s="155"/>
      <c r="L48" s="147"/>
      <c r="M48" s="155"/>
      <c r="N48" s="435"/>
      <c r="O48" s="436"/>
      <c r="P48" s="436"/>
      <c r="Q48" s="436"/>
      <c r="R48" s="437"/>
      <c r="S48" s="89"/>
      <c r="T48" s="89"/>
      <c r="U48" s="89"/>
    </row>
    <row r="49" spans="1:21" ht="12" customHeight="1" thickBot="1">
      <c r="A49" s="415">
        <v>27</v>
      </c>
      <c r="B49" s="425" t="str">
        <f>VLOOKUP(A49,'пр.взв.'!B18:H145,2,FALSE)</f>
        <v>ВЛАСОВ Максим Александрович</v>
      </c>
      <c r="C49" s="425" t="str">
        <f>VLOOKUP(A49,'пр.взв.'!B18:H145,3,FALSE)</f>
        <v>10.01.1990 мс</v>
      </c>
      <c r="D49" s="425" t="str">
        <f>VLOOKUP(A49,'пр.взв.'!B18:H145,4,FALSE)</f>
        <v>УМВД по Хабаровскому кр</v>
      </c>
      <c r="E49" s="145"/>
      <c r="F49" s="99"/>
      <c r="G49" s="103" t="s">
        <v>224</v>
      </c>
      <c r="H49" s="105"/>
      <c r="I49" s="147"/>
      <c r="J49" s="147"/>
      <c r="K49" s="155"/>
      <c r="L49" s="147"/>
      <c r="M49" s="155"/>
      <c r="N49" s="147"/>
      <c r="O49" s="147"/>
      <c r="P49" s="145"/>
      <c r="Q49" s="145"/>
      <c r="R49" s="169"/>
      <c r="S49" s="89"/>
      <c r="T49" s="89"/>
      <c r="U49" s="89"/>
    </row>
    <row r="50" spans="1:21" ht="12" customHeight="1">
      <c r="A50" s="411"/>
      <c r="B50" s="183"/>
      <c r="C50" s="183"/>
      <c r="D50" s="183"/>
      <c r="E50" s="59">
        <v>27</v>
      </c>
      <c r="F50" s="113"/>
      <c r="G50" s="99"/>
      <c r="H50" s="148"/>
      <c r="I50" s="147"/>
      <c r="J50" s="147"/>
      <c r="K50" s="155"/>
      <c r="L50" s="147"/>
      <c r="M50" s="155"/>
      <c r="N50" s="147"/>
      <c r="O50" s="147"/>
      <c r="P50" s="145"/>
      <c r="Q50" s="145"/>
      <c r="R50" s="145"/>
      <c r="S50" s="89"/>
      <c r="T50" s="89"/>
      <c r="U50" s="89"/>
    </row>
    <row r="51" spans="1:21" ht="12" customHeight="1" thickBot="1">
      <c r="A51" s="411">
        <v>59</v>
      </c>
      <c r="B51" s="441" t="e">
        <f>VLOOKUP(A51,'пр.взв.'!B20:H147,2,FALSE)</f>
        <v>#N/A</v>
      </c>
      <c r="C51" s="441" t="e">
        <f>VLOOKUP(A51,'пр.взв.'!B20:H147,3,FALSE)</f>
        <v>#N/A</v>
      </c>
      <c r="D51" s="441" t="e">
        <f>VLOOKUP(A51,'пр.взв.'!B20:H147,4,FALSE)</f>
        <v>#N/A</v>
      </c>
      <c r="E51" s="103"/>
      <c r="F51" s="99"/>
      <c r="G51" s="99"/>
      <c r="H51" s="105"/>
      <c r="I51" s="147"/>
      <c r="J51" s="147"/>
      <c r="K51" s="155"/>
      <c r="L51" s="147"/>
      <c r="M51" s="155"/>
      <c r="N51" s="147"/>
      <c r="O51" s="147"/>
      <c r="P51" s="145"/>
      <c r="Q51" s="145"/>
      <c r="R51" s="145"/>
      <c r="S51" s="89"/>
      <c r="T51" s="89"/>
      <c r="U51" s="89"/>
    </row>
    <row r="52" spans="1:21" ht="12" customHeight="1" thickBot="1">
      <c r="A52" s="412"/>
      <c r="B52" s="442"/>
      <c r="C52" s="442"/>
      <c r="D52" s="442"/>
      <c r="E52" s="99"/>
      <c r="F52" s="99"/>
      <c r="G52" s="99"/>
      <c r="H52" s="148"/>
      <c r="I52" s="147"/>
      <c r="J52" s="147"/>
      <c r="K52" s="59">
        <v>3</v>
      </c>
      <c r="L52" s="170"/>
      <c r="M52" s="155"/>
      <c r="N52" s="147"/>
      <c r="O52" s="147"/>
      <c r="P52" s="145"/>
      <c r="Q52" s="145"/>
      <c r="R52" s="145"/>
      <c r="S52" s="89"/>
      <c r="T52" s="89"/>
      <c r="U52" s="89"/>
    </row>
    <row r="53" spans="1:21" ht="12" customHeight="1" thickBot="1">
      <c r="A53" s="415">
        <v>7</v>
      </c>
      <c r="B53" s="425" t="str">
        <f>VLOOKUP(A53,'пр.взв.'!B6:H133,2,FALSE)</f>
        <v>ХОХОЕВ Сослан Эрикович</v>
      </c>
      <c r="C53" s="425" t="str">
        <f>VLOOKUP(A53,'пр.взв.'!B6:H133,3,FALSE)</f>
        <v>28.07.1991 1</v>
      </c>
      <c r="D53" s="425" t="str">
        <f>VLOOKUP(A53,'пр.взв.'!B6:H133,4,FALSE)</f>
        <v>УМВД по Сахалинской обл.       </v>
      </c>
      <c r="E53" s="145"/>
      <c r="F53" s="145"/>
      <c r="G53" s="95"/>
      <c r="H53" s="95"/>
      <c r="I53" s="106"/>
      <c r="J53" s="106"/>
      <c r="K53" s="103" t="s">
        <v>222</v>
      </c>
      <c r="L53" s="145"/>
      <c r="M53" s="145"/>
      <c r="N53" s="145"/>
      <c r="O53" s="145"/>
      <c r="P53" s="145"/>
      <c r="Q53" s="145"/>
      <c r="R53" s="145"/>
      <c r="S53" s="89"/>
      <c r="T53" s="89"/>
      <c r="U53" s="89"/>
    </row>
    <row r="54" spans="1:21" ht="12" customHeight="1">
      <c r="A54" s="411"/>
      <c r="B54" s="183"/>
      <c r="C54" s="183"/>
      <c r="D54" s="183"/>
      <c r="E54" s="59">
        <v>7</v>
      </c>
      <c r="F54" s="99"/>
      <c r="G54" s="100"/>
      <c r="H54" s="148"/>
      <c r="I54" s="101"/>
      <c r="J54" s="107"/>
      <c r="K54" s="155"/>
      <c r="L54" s="145"/>
      <c r="M54" s="145"/>
      <c r="N54" s="145"/>
      <c r="O54" s="145"/>
      <c r="P54" s="145"/>
      <c r="Q54" s="145"/>
      <c r="R54" s="145"/>
      <c r="S54" s="89"/>
      <c r="T54" s="89"/>
      <c r="U54" s="89"/>
    </row>
    <row r="55" spans="1:21" ht="12" customHeight="1" thickBot="1">
      <c r="A55" s="411">
        <v>39</v>
      </c>
      <c r="B55" s="417" t="str">
        <f>VLOOKUP(A55,'пр.взв.'!B24:H151,2,FALSE)</f>
        <v>ГАДЖИХАНОВ Аслан Гаджиалиевич</v>
      </c>
      <c r="C55" s="417" t="str">
        <f>VLOOKUP(A55,'пр.взв.'!B24:H151,3,FALSE)</f>
        <v>09.02.1993 1</v>
      </c>
      <c r="D55" s="417" t="str">
        <f>VLOOKUP(A55,'пр.взв.'!B24:H151,4,FALSE)</f>
        <v>УМВД по Новгородской обл.      </v>
      </c>
      <c r="E55" s="103" t="s">
        <v>222</v>
      </c>
      <c r="F55" s="104"/>
      <c r="G55" s="99"/>
      <c r="H55" s="105"/>
      <c r="I55" s="107"/>
      <c r="J55" s="101"/>
      <c r="K55" s="155"/>
      <c r="L55" s="145"/>
      <c r="M55" s="145"/>
      <c r="N55" s="145"/>
      <c r="O55" s="145"/>
      <c r="P55" s="145"/>
      <c r="Q55" s="145"/>
      <c r="R55" s="145"/>
      <c r="S55" s="89"/>
      <c r="T55" s="89"/>
      <c r="U55" s="89"/>
    </row>
    <row r="56" spans="1:21" ht="12" customHeight="1" thickBot="1">
      <c r="A56" s="412"/>
      <c r="B56" s="183"/>
      <c r="C56" s="183"/>
      <c r="D56" s="183"/>
      <c r="E56" s="99"/>
      <c r="F56" s="80"/>
      <c r="G56" s="59">
        <v>23</v>
      </c>
      <c r="H56" s="107"/>
      <c r="I56" s="101"/>
      <c r="J56" s="107"/>
      <c r="K56" s="155"/>
      <c r="L56" s="145"/>
      <c r="M56" s="145"/>
      <c r="N56" s="145"/>
      <c r="O56" s="145"/>
      <c r="P56" s="145"/>
      <c r="Q56" s="145"/>
      <c r="R56" s="145"/>
      <c r="S56" s="89"/>
      <c r="T56" s="89"/>
      <c r="U56" s="89"/>
    </row>
    <row r="57" spans="1:21" ht="12" customHeight="1" thickBot="1">
      <c r="A57" s="415">
        <v>23</v>
      </c>
      <c r="B57" s="425" t="str">
        <f>VLOOKUP(A57,'пр.взв.'!B26:H153,2,FALSE)</f>
        <v>ВЕНГЕРЕНКО Павел Олегович</v>
      </c>
      <c r="C57" s="425" t="str">
        <f>VLOOKUP(A57,'пр.взв.'!B26:H153,3,FALSE)</f>
        <v>04.03.1990 кмс</v>
      </c>
      <c r="D57" s="425" t="str">
        <f>VLOOKUP(A57,'пр.взв.'!B26:H153,4,FALSE)</f>
        <v>УМВД по Оренбургской обл.      </v>
      </c>
      <c r="E57" s="145"/>
      <c r="F57" s="99"/>
      <c r="G57" s="103" t="s">
        <v>222</v>
      </c>
      <c r="H57" s="120"/>
      <c r="I57" s="107"/>
      <c r="J57" s="107"/>
      <c r="K57" s="155"/>
      <c r="L57" s="145"/>
      <c r="M57" s="145"/>
      <c r="N57" s="145"/>
      <c r="O57" s="145"/>
      <c r="P57" s="145"/>
      <c r="Q57" s="145"/>
      <c r="R57" s="145"/>
      <c r="S57" s="89"/>
      <c r="T57" s="89"/>
      <c r="U57" s="89"/>
    </row>
    <row r="58" spans="1:21" ht="12" customHeight="1">
      <c r="A58" s="411"/>
      <c r="B58" s="183"/>
      <c r="C58" s="183"/>
      <c r="D58" s="183"/>
      <c r="E58" s="59">
        <v>23</v>
      </c>
      <c r="F58" s="113"/>
      <c r="G58" s="99"/>
      <c r="H58" s="154"/>
      <c r="I58" s="107"/>
      <c r="J58" s="107"/>
      <c r="K58" s="155"/>
      <c r="L58" s="145"/>
      <c r="M58" s="145"/>
      <c r="N58" s="145"/>
      <c r="O58" s="145"/>
      <c r="P58" s="145"/>
      <c r="Q58" s="145"/>
      <c r="R58" s="145"/>
      <c r="S58" s="89"/>
      <c r="T58" s="89"/>
      <c r="U58" s="89"/>
    </row>
    <row r="59" spans="1:21" ht="12" customHeight="1" thickBot="1">
      <c r="A59" s="411">
        <v>55</v>
      </c>
      <c r="B59" s="417" t="str">
        <f>VLOOKUP(A59,'пр.взв.'!B28:H155,2,FALSE)</f>
        <v>ДЗАХКИЕВ Джабраил Микаилович                  </v>
      </c>
      <c r="C59" s="417" t="str">
        <f>VLOOKUP(A59,'пр.взв.'!B28:H155,3,FALSE)</f>
        <v>24.02.1986 кмс                            </v>
      </c>
      <c r="D59" s="417" t="str">
        <f>VLOOKUP(A59,'пр.взв.'!B28:H155,4,FALSE)</f>
        <v>МВД по Р. Ингушетия           </v>
      </c>
      <c r="E59" s="103" t="s">
        <v>222</v>
      </c>
      <c r="F59" s="99"/>
      <c r="G59" s="99"/>
      <c r="H59" s="117"/>
      <c r="I59" s="107"/>
      <c r="J59" s="101"/>
      <c r="K59" s="155"/>
      <c r="L59" s="145"/>
      <c r="M59" s="145"/>
      <c r="N59" s="145"/>
      <c r="O59" s="145"/>
      <c r="P59" s="145"/>
      <c r="Q59" s="145"/>
      <c r="R59" s="145"/>
      <c r="S59" s="89"/>
      <c r="T59" s="89"/>
      <c r="U59" s="89"/>
    </row>
    <row r="60" spans="1:21" ht="12" customHeight="1" thickBot="1">
      <c r="A60" s="412"/>
      <c r="B60" s="183"/>
      <c r="C60" s="183"/>
      <c r="D60" s="183"/>
      <c r="E60" s="99"/>
      <c r="F60" s="99"/>
      <c r="G60" s="80"/>
      <c r="H60" s="107"/>
      <c r="I60" s="59">
        <v>47</v>
      </c>
      <c r="J60" s="164"/>
      <c r="K60" s="155"/>
      <c r="L60" s="145"/>
      <c r="M60" s="145"/>
      <c r="N60" s="145"/>
      <c r="O60" s="145"/>
      <c r="P60" s="145"/>
      <c r="Q60" s="145"/>
      <c r="R60" s="145"/>
      <c r="S60" s="89"/>
      <c r="T60" s="89"/>
      <c r="U60" s="89"/>
    </row>
    <row r="61" spans="1:21" ht="12" customHeight="1" thickBot="1">
      <c r="A61" s="415">
        <v>15</v>
      </c>
      <c r="B61" s="425" t="str">
        <f>VLOOKUP(A61,'пр.взв.'!B30:H157,2,FALSE)</f>
        <v>ПРОСИНЕНКОВ Григорий Викторович</v>
      </c>
      <c r="C61" s="425" t="str">
        <f>VLOOKUP(A61,'пр.взв.'!B30:H157,3,FALSE)</f>
        <v>26.06.1985 мс</v>
      </c>
      <c r="D61" s="425" t="str">
        <f>VLOOKUP(A61,'пр.взв.'!B30:H157,4,FALSE)</f>
        <v>УМВД по Смоленской обл.        </v>
      </c>
      <c r="E61" s="145"/>
      <c r="F61" s="145"/>
      <c r="G61" s="99"/>
      <c r="H61" s="101"/>
      <c r="I61" s="103" t="s">
        <v>223</v>
      </c>
      <c r="J61" s="107"/>
      <c r="K61" s="145"/>
      <c r="L61" s="145"/>
      <c r="M61" s="145"/>
      <c r="N61" s="145"/>
      <c r="O61" s="145"/>
      <c r="P61" s="145"/>
      <c r="Q61" s="145"/>
      <c r="R61" s="145"/>
      <c r="S61" s="89"/>
      <c r="T61" s="89"/>
      <c r="U61" s="89"/>
    </row>
    <row r="62" spans="1:21" ht="12" customHeight="1">
      <c r="A62" s="411"/>
      <c r="B62" s="183"/>
      <c r="C62" s="183"/>
      <c r="D62" s="183"/>
      <c r="E62" s="59">
        <v>47</v>
      </c>
      <c r="F62" s="99"/>
      <c r="G62" s="99"/>
      <c r="H62" s="150"/>
      <c r="I62" s="147"/>
      <c r="J62" s="145"/>
      <c r="K62" s="145"/>
      <c r="L62" s="145"/>
      <c r="M62" s="145"/>
      <c r="N62" s="145"/>
      <c r="O62" s="145"/>
      <c r="P62" s="145"/>
      <c r="Q62" s="145"/>
      <c r="R62" s="145"/>
      <c r="S62" s="89"/>
      <c r="T62" s="89"/>
      <c r="U62" s="89"/>
    </row>
    <row r="63" spans="1:21" ht="12" customHeight="1" thickBot="1">
      <c r="A63" s="411">
        <v>47</v>
      </c>
      <c r="B63" s="417" t="str">
        <f>VLOOKUP(A63,'пр.взв.'!B32:H159,2,FALSE)</f>
        <v>ИВАНОВ Иван Александрович </v>
      </c>
      <c r="C63" s="417" t="str">
        <f>VLOOKUP(A63,'пр.взв.'!B32:H159,3,FALSE)</f>
        <v>20.02.1989 кмс</v>
      </c>
      <c r="D63" s="417" t="str">
        <f>VLOOKUP(A63,'пр.взв.'!B32:H159,4,FALSE)</f>
        <v>ГУ МВД по Ставропольскому        </v>
      </c>
      <c r="E63" s="103" t="s">
        <v>224</v>
      </c>
      <c r="F63" s="104"/>
      <c r="G63" s="99"/>
      <c r="H63" s="117"/>
      <c r="I63" s="147"/>
      <c r="J63" s="145"/>
      <c r="K63" s="123"/>
      <c r="L63" s="123"/>
      <c r="M63" s="123"/>
      <c r="N63" s="123"/>
      <c r="O63" s="123"/>
      <c r="P63" s="123"/>
      <c r="Q63" s="123"/>
      <c r="R63" s="145"/>
      <c r="S63" s="89"/>
      <c r="T63" s="89"/>
      <c r="U63" s="89"/>
    </row>
    <row r="64" spans="1:21" ht="12" customHeight="1" thickBot="1">
      <c r="A64" s="412"/>
      <c r="B64" s="183"/>
      <c r="C64" s="183"/>
      <c r="D64" s="183"/>
      <c r="E64" s="99"/>
      <c r="F64" s="80"/>
      <c r="G64" s="59">
        <v>47</v>
      </c>
      <c r="H64" s="116"/>
      <c r="I64" s="147"/>
      <c r="J64" s="124" t="str">
        <f>HYPERLINK('[1]реквизиты'!$A$6)</f>
        <v>Гл. судья, судья ВК</v>
      </c>
      <c r="K64" s="145"/>
      <c r="L64" s="123"/>
      <c r="M64" s="125"/>
      <c r="N64" s="125"/>
      <c r="O64" s="125"/>
      <c r="P64" s="126" t="str">
        <f>'[1]реквизиты'!$G$6</f>
        <v>И.В. Кочкин</v>
      </c>
      <c r="Q64" s="123"/>
      <c r="R64" s="145"/>
      <c r="S64" s="89"/>
      <c r="T64" s="89"/>
      <c r="U64" s="89"/>
    </row>
    <row r="65" spans="1:21" ht="12" customHeight="1" thickBot="1">
      <c r="A65" s="415">
        <v>31</v>
      </c>
      <c r="B65" s="425" t="str">
        <f>VLOOKUP(A65,'пр.взв.'!B34:H161,2,FALSE)</f>
        <v>ШУЛЬГИН Александр Вячеславович</v>
      </c>
      <c r="C65" s="425" t="str">
        <f>VLOOKUP(A65,'пр.взв.'!B34:H161,3,FALSE)</f>
        <v>31.07.1982 кмс</v>
      </c>
      <c r="D65" s="425" t="str">
        <f>VLOOKUP(A65,'пр.взв.'!B34:H161,4,FALSE)</f>
        <v>УМВД по Курской обл</v>
      </c>
      <c r="E65" s="145"/>
      <c r="F65" s="99"/>
      <c r="G65" s="103" t="s">
        <v>222</v>
      </c>
      <c r="H65" s="105"/>
      <c r="I65" s="147"/>
      <c r="J65" s="123"/>
      <c r="K65" s="145"/>
      <c r="L65" s="123"/>
      <c r="M65" s="125"/>
      <c r="N65" s="125"/>
      <c r="O65" s="125"/>
      <c r="P65" s="127" t="str">
        <f>'[1]реквизиты'!$G$7</f>
        <v>/г. Иркутск/</v>
      </c>
      <c r="Q65" s="123"/>
      <c r="R65" s="145"/>
      <c r="S65" s="89"/>
      <c r="T65" s="89"/>
      <c r="U65" s="89"/>
    </row>
    <row r="66" spans="1:21" ht="12" customHeight="1">
      <c r="A66" s="411"/>
      <c r="B66" s="183"/>
      <c r="C66" s="183"/>
      <c r="D66" s="183"/>
      <c r="E66" s="59">
        <v>31</v>
      </c>
      <c r="F66" s="113"/>
      <c r="G66" s="99"/>
      <c r="H66" s="148"/>
      <c r="I66" s="147"/>
      <c r="J66" s="123"/>
      <c r="K66" s="145"/>
      <c r="L66" s="123"/>
      <c r="M66" s="125"/>
      <c r="N66" s="125"/>
      <c r="O66" s="125"/>
      <c r="P66" s="125"/>
      <c r="Q66" s="123"/>
      <c r="R66" s="145"/>
      <c r="S66" s="89"/>
      <c r="T66" s="89"/>
      <c r="U66" s="89"/>
    </row>
    <row r="67" spans="1:21" ht="12" customHeight="1" thickBot="1">
      <c r="A67" s="411">
        <v>63</v>
      </c>
      <c r="B67" s="439" t="e">
        <f>VLOOKUP(A67,'пр.взв.'!B36:H163,2,FALSE)</f>
        <v>#N/A</v>
      </c>
      <c r="C67" s="439" t="e">
        <f>VLOOKUP(A67,'пр.взв.'!B36:H163,3,FALSE)</f>
        <v>#N/A</v>
      </c>
      <c r="D67" s="439" t="e">
        <f>VLOOKUP(A67,'пр.взв.'!B36:H163,4,FALSE)</f>
        <v>#N/A</v>
      </c>
      <c r="E67" s="103"/>
      <c r="F67" s="99"/>
      <c r="G67" s="99"/>
      <c r="H67" s="128">
        <f>HYPERLINK('[1]реквизиты'!$A$20)</f>
      </c>
      <c r="I67" s="102"/>
      <c r="J67" s="124" t="str">
        <f>HYPERLINK('[1]реквизиты'!$A$8)</f>
        <v>Гл. секретарь, судья ВК</v>
      </c>
      <c r="K67" s="145"/>
      <c r="L67" s="123"/>
      <c r="M67" s="125"/>
      <c r="N67" s="125"/>
      <c r="O67" s="125"/>
      <c r="P67" s="129" t="str">
        <f>'[1]реквизиты'!$G$8</f>
        <v>В.И. Рожков</v>
      </c>
      <c r="Q67" s="123"/>
      <c r="R67" s="145"/>
      <c r="S67" s="89"/>
      <c r="T67" s="89"/>
      <c r="U67" s="89"/>
    </row>
    <row r="68" spans="1:21" ht="12" customHeight="1" thickBot="1">
      <c r="A68" s="412"/>
      <c r="B68" s="440"/>
      <c r="C68" s="440"/>
      <c r="D68" s="440"/>
      <c r="E68" s="99"/>
      <c r="F68" s="99"/>
      <c r="G68" s="99"/>
      <c r="H68" s="148"/>
      <c r="I68" s="147"/>
      <c r="J68" s="145"/>
      <c r="K68" s="123"/>
      <c r="L68" s="123"/>
      <c r="M68" s="123"/>
      <c r="N68" s="125"/>
      <c r="O68" s="125"/>
      <c r="P68" s="127" t="str">
        <f>'[1]реквизиты'!$G$9</f>
        <v>/г. Саратов/</v>
      </c>
      <c r="Q68" s="123"/>
      <c r="R68" s="145"/>
      <c r="S68" s="89"/>
      <c r="T68" s="89"/>
      <c r="U68" s="89"/>
    </row>
    <row r="69" spans="1:21" ht="9" customHeight="1">
      <c r="A69" s="93"/>
      <c r="B69" s="93"/>
      <c r="C69" s="93"/>
      <c r="D69" s="93"/>
      <c r="E69" s="145"/>
      <c r="F69" s="145"/>
      <c r="G69" s="145"/>
      <c r="H69" s="145"/>
      <c r="I69" s="145"/>
      <c r="J69" s="145"/>
      <c r="K69" s="123"/>
      <c r="L69" s="123"/>
      <c r="M69" s="123"/>
      <c r="N69" s="125"/>
      <c r="O69" s="125"/>
      <c r="P69" s="125"/>
      <c r="Q69" s="123"/>
      <c r="R69" s="145"/>
      <c r="S69" s="89"/>
      <c r="T69" s="89"/>
      <c r="U69" s="89"/>
    </row>
    <row r="70" spans="1:21" ht="12.75">
      <c r="A70" s="93"/>
      <c r="B70" s="93"/>
      <c r="C70" s="93"/>
      <c r="D70" s="93"/>
      <c r="E70" s="145"/>
      <c r="F70" s="145"/>
      <c r="G70" s="145"/>
      <c r="H70" s="130">
        <f>HYPERLINK('[1]реквизиты'!$A$22)</f>
      </c>
      <c r="I70" s="102"/>
      <c r="J70" s="102"/>
      <c r="K70" s="123"/>
      <c r="L70" s="123"/>
      <c r="M70" s="123"/>
      <c r="N70" s="123"/>
      <c r="O70" s="123"/>
      <c r="P70" s="123"/>
      <c r="Q70" s="123"/>
      <c r="R70" s="145"/>
      <c r="S70" s="89"/>
      <c r="T70" s="89"/>
      <c r="U70" s="89"/>
    </row>
    <row r="71" spans="1:21" ht="12.7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6"/>
      <c r="L71" s="96"/>
      <c r="M71" s="96"/>
      <c r="N71" s="96"/>
      <c r="O71" s="96"/>
      <c r="P71" s="131">
        <f>HYPERLINK('[1]реквизиты'!$G$23)</f>
      </c>
      <c r="Q71" s="108"/>
      <c r="R71" s="93"/>
      <c r="S71" s="89"/>
      <c r="T71" s="89"/>
      <c r="U71" s="89"/>
    </row>
    <row r="72" spans="1:21" ht="12.75">
      <c r="A72" s="93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108"/>
      <c r="M72" s="108"/>
      <c r="N72" s="108"/>
      <c r="O72" s="108"/>
      <c r="P72" s="108"/>
      <c r="Q72" s="108"/>
      <c r="R72" s="93"/>
      <c r="S72" s="89"/>
      <c r="T72" s="89"/>
      <c r="U72" s="89"/>
    </row>
    <row r="73" spans="1:21" ht="12.75">
      <c r="A73" s="93"/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89"/>
      <c r="T73" s="89"/>
      <c r="U73" s="89"/>
    </row>
    <row r="74" spans="1:21" ht="12.75">
      <c r="A74" s="89"/>
      <c r="B74" s="93"/>
      <c r="C74" s="93"/>
      <c r="D74" s="93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</row>
    <row r="75" spans="1:21" ht="12.75">
      <c r="A75" s="89"/>
      <c r="B75" s="93"/>
      <c r="C75" s="93"/>
      <c r="D75" s="93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</row>
    <row r="76" spans="1:21" ht="12.75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</row>
    <row r="77" spans="1:21" ht="12.75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</row>
    <row r="78" spans="1:21" ht="12.75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</row>
    <row r="79" spans="1:21" ht="12.75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</row>
    <row r="80" spans="1:21" ht="12.75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</row>
    <row r="81" spans="1:21" ht="12.75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</row>
    <row r="82" spans="1:21" ht="12.75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</row>
    <row r="83" spans="1:21" ht="12.75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</row>
    <row r="84" spans="1:21" ht="12.75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</row>
    <row r="85" spans="1:21" ht="12.75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</row>
    <row r="86" spans="1:21" ht="12.75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</row>
    <row r="87" spans="1:21" ht="12.75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</row>
    <row r="88" spans="1:21" ht="12.75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</row>
    <row r="89" spans="1:21" ht="12.75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</row>
    <row r="90" spans="1:21" ht="12.75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</row>
    <row r="91" spans="1:21" ht="12.75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</row>
    <row r="92" spans="1:21" ht="12.75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</row>
    <row r="93" spans="1:21" ht="12.75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</row>
    <row r="94" spans="1:21" ht="12.75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</row>
    <row r="95" spans="1:21" ht="12.75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</row>
    <row r="96" spans="1:21" ht="12.75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</row>
    <row r="97" spans="1:21" ht="12.75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</row>
    <row r="98" spans="1:21" ht="12.75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</row>
    <row r="99" spans="1:21" ht="12.75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</row>
    <row r="100" spans="1:21" ht="12.75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</row>
    <row r="101" spans="1:21" ht="12.75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</row>
    <row r="102" spans="1:21" ht="12.75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</row>
    <row r="103" spans="1:21" ht="12.75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</row>
    <row r="104" spans="1:21" ht="12.75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</row>
    <row r="105" spans="1:21" ht="12.75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</row>
    <row r="106" spans="1:21" ht="12.75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</row>
    <row r="107" spans="1:21" ht="12.75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</row>
    <row r="108" spans="1:21" ht="12.75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</row>
    <row r="109" spans="1:21" ht="12.75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</row>
    <row r="110" spans="1:21" ht="12.75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</row>
    <row r="111" spans="1:21" ht="12.75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</row>
    <row r="112" spans="1:21" ht="12.75">
      <c r="A112" s="89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</row>
    <row r="113" spans="1:21" ht="12.75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</row>
    <row r="114" spans="1:21" ht="12.75">
      <c r="A114" s="89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</row>
    <row r="115" spans="1:21" ht="12.75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</row>
    <row r="116" spans="1:21" ht="12.75">
      <c r="A116" s="89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</row>
    <row r="117" spans="1:21" ht="12.75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</row>
    <row r="118" spans="1:21" ht="12.75">
      <c r="A118" s="89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</row>
    <row r="119" spans="1:21" ht="12.75">
      <c r="A119" s="89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</row>
    <row r="120" spans="1:21" ht="12.75">
      <c r="A120" s="89"/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</row>
    <row r="121" spans="1:21" ht="12.75">
      <c r="A121" s="89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</row>
    <row r="122" spans="1:21" ht="12.75">
      <c r="A122" s="89"/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</row>
    <row r="123" spans="1:21" ht="12.75">
      <c r="A123" s="89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</row>
    <row r="124" spans="1:21" ht="12.75">
      <c r="A124" s="89"/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</row>
    <row r="125" spans="1:21" ht="12.75">
      <c r="A125" s="89"/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</row>
    <row r="126" spans="1:21" ht="12.75">
      <c r="A126" s="89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</row>
    <row r="127" spans="1:21" ht="12.75">
      <c r="A127" s="89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</row>
    <row r="128" spans="1:21" ht="12.75">
      <c r="A128" s="89"/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</row>
    <row r="129" spans="1:21" ht="12.75">
      <c r="A129" s="89"/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</row>
    <row r="130" spans="1:21" ht="12.75">
      <c r="A130" s="89"/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</row>
    <row r="131" spans="1:21" ht="12.75">
      <c r="A131" s="89"/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</row>
    <row r="132" spans="1:21" ht="12.75">
      <c r="A132" s="89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</row>
    <row r="133" spans="1:21" ht="12.75">
      <c r="A133" s="89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</row>
    <row r="134" spans="1:21" ht="12.75">
      <c r="A134" s="89"/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</row>
    <row r="135" spans="1:21" ht="12.75">
      <c r="A135" s="89"/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</row>
    <row r="136" spans="1:21" ht="12.75">
      <c r="A136" s="89"/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</row>
    <row r="137" spans="1:21" ht="12.75">
      <c r="A137" s="89"/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</row>
    <row r="138" spans="1:21" ht="12.75">
      <c r="A138" s="89"/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</row>
    <row r="139" spans="1:21" ht="12.75">
      <c r="A139" s="89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</row>
    <row r="140" spans="1:21" ht="12.75">
      <c r="A140" s="89"/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</row>
    <row r="141" spans="1:21" ht="12.75">
      <c r="A141" s="89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</row>
    <row r="142" spans="1:21" ht="12.75">
      <c r="A142" s="89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</row>
    <row r="143" spans="1:21" ht="12.75">
      <c r="A143" s="89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</row>
    <row r="144" spans="1:21" ht="12.75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</row>
    <row r="145" spans="1:21" ht="12.75">
      <c r="A145" s="89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</row>
    <row r="146" spans="1:21" ht="12.75">
      <c r="A146" s="89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</row>
    <row r="147" spans="1:21" ht="12.75">
      <c r="A147" s="89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</row>
    <row r="148" spans="1:21" ht="12.75">
      <c r="A148" s="89"/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</row>
    <row r="149" spans="1:21" ht="12.75">
      <c r="A149" s="89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</row>
    <row r="150" spans="1:21" ht="12.75">
      <c r="A150" s="89"/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</row>
    <row r="151" spans="1:21" ht="12.75">
      <c r="A151" s="89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</row>
    <row r="152" spans="1:21" ht="12.75">
      <c r="A152" s="89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</row>
    <row r="153" spans="1:21" ht="12.75">
      <c r="A153" s="89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</row>
    <row r="154" spans="1:21" ht="12.75">
      <c r="A154" s="89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</row>
    <row r="155" spans="1:21" ht="12.75">
      <c r="A155" s="89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</row>
    <row r="156" spans="1:21" ht="12.75">
      <c r="A156" s="89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</row>
    <row r="157" spans="1:21" ht="12.75">
      <c r="A157" s="89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</row>
    <row r="158" spans="1:21" ht="12.75">
      <c r="A158" s="89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</row>
    <row r="159" spans="1:21" ht="12.75">
      <c r="A159" s="89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</row>
    <row r="160" spans="1:21" ht="12.75">
      <c r="A160" s="89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</row>
  </sheetData>
  <sheetProtection/>
  <mergeCells count="138">
    <mergeCell ref="N47:R48"/>
    <mergeCell ref="N40:R41"/>
    <mergeCell ref="A1:R1"/>
    <mergeCell ref="I2:R2"/>
    <mergeCell ref="C2:H2"/>
    <mergeCell ref="A37:A38"/>
    <mergeCell ref="B37:B38"/>
    <mergeCell ref="C37:C38"/>
    <mergeCell ref="D18:D19"/>
    <mergeCell ref="D34:D35"/>
    <mergeCell ref="D61:D62"/>
    <mergeCell ref="A63:A64"/>
    <mergeCell ref="A67:A68"/>
    <mergeCell ref="B67:B68"/>
    <mergeCell ref="C67:C68"/>
    <mergeCell ref="D67:D68"/>
    <mergeCell ref="A65:A66"/>
    <mergeCell ref="B65:B66"/>
    <mergeCell ref="C65:C66"/>
    <mergeCell ref="D65:D66"/>
    <mergeCell ref="A59:A60"/>
    <mergeCell ref="B59:B60"/>
    <mergeCell ref="C59:C60"/>
    <mergeCell ref="D59:D60"/>
    <mergeCell ref="B63:B64"/>
    <mergeCell ref="C63:C64"/>
    <mergeCell ref="D63:D64"/>
    <mergeCell ref="A61:A62"/>
    <mergeCell ref="B61:B62"/>
    <mergeCell ref="C61:C62"/>
    <mergeCell ref="A55:A56"/>
    <mergeCell ref="B55:B56"/>
    <mergeCell ref="C55:C56"/>
    <mergeCell ref="D55:D56"/>
    <mergeCell ref="A57:A58"/>
    <mergeCell ref="B57:B58"/>
    <mergeCell ref="C57:C58"/>
    <mergeCell ref="D57:D58"/>
    <mergeCell ref="A51:A52"/>
    <mergeCell ref="B51:B52"/>
    <mergeCell ref="C51:C52"/>
    <mergeCell ref="D51:D52"/>
    <mergeCell ref="A53:A54"/>
    <mergeCell ref="B53:B54"/>
    <mergeCell ref="C53:C54"/>
    <mergeCell ref="D53:D54"/>
    <mergeCell ref="A47:A48"/>
    <mergeCell ref="B47:B48"/>
    <mergeCell ref="C47:C48"/>
    <mergeCell ref="D47:D48"/>
    <mergeCell ref="A49:A50"/>
    <mergeCell ref="B49:B50"/>
    <mergeCell ref="C49:C50"/>
    <mergeCell ref="D49:D50"/>
    <mergeCell ref="D43:D44"/>
    <mergeCell ref="A45:A46"/>
    <mergeCell ref="B45:B46"/>
    <mergeCell ref="C45:C46"/>
    <mergeCell ref="D45:D46"/>
    <mergeCell ref="A43:A44"/>
    <mergeCell ref="B43:B44"/>
    <mergeCell ref="C43:C44"/>
    <mergeCell ref="A39:A40"/>
    <mergeCell ref="B39:B40"/>
    <mergeCell ref="C39:C40"/>
    <mergeCell ref="D37:D38"/>
    <mergeCell ref="D39:D40"/>
    <mergeCell ref="A41:A42"/>
    <mergeCell ref="B41:B42"/>
    <mergeCell ref="C41:C42"/>
    <mergeCell ref="D41:D42"/>
    <mergeCell ref="B32:B33"/>
    <mergeCell ref="C32:C33"/>
    <mergeCell ref="D20:D21"/>
    <mergeCell ref="D22:D23"/>
    <mergeCell ref="D24:D25"/>
    <mergeCell ref="D26:D27"/>
    <mergeCell ref="A24:A25"/>
    <mergeCell ref="B24:B25"/>
    <mergeCell ref="C24:C25"/>
    <mergeCell ref="A26:A27"/>
    <mergeCell ref="B26:B27"/>
    <mergeCell ref="C26:C27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C4:C5"/>
    <mergeCell ref="A4:A5"/>
    <mergeCell ref="A8:A9"/>
    <mergeCell ref="B8:B9"/>
    <mergeCell ref="C8:C9"/>
    <mergeCell ref="A10:A11"/>
    <mergeCell ref="B10:B11"/>
    <mergeCell ref="C10:C11"/>
    <mergeCell ref="P3:R4"/>
    <mergeCell ref="N26:R27"/>
    <mergeCell ref="Q6:R7"/>
    <mergeCell ref="E3:N3"/>
    <mergeCell ref="A6:A7"/>
    <mergeCell ref="B6:B7"/>
    <mergeCell ref="C6:C7"/>
    <mergeCell ref="D4:D5"/>
    <mergeCell ref="D6:D7"/>
    <mergeCell ref="B4:B5"/>
    <mergeCell ref="D16:D17"/>
    <mergeCell ref="D8:D9"/>
    <mergeCell ref="D10:D11"/>
    <mergeCell ref="D12:D13"/>
    <mergeCell ref="D14:D15"/>
    <mergeCell ref="N32:R33"/>
    <mergeCell ref="D28:D29"/>
    <mergeCell ref="D30:D31"/>
    <mergeCell ref="D32:D33"/>
  </mergeCells>
  <printOptions horizontalCentered="1" verticalCentered="1"/>
  <pageMargins left="0" right="0" top="0" bottom="0" header="0" footer="0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 Office</cp:lastModifiedBy>
  <cp:lastPrinted>2017-01-28T10:48:35Z</cp:lastPrinted>
  <dcterms:created xsi:type="dcterms:W3CDTF">1996-10-08T23:32:33Z</dcterms:created>
  <dcterms:modified xsi:type="dcterms:W3CDTF">2017-01-28T11:43:58Z</dcterms:modified>
  <cp:category/>
  <cp:version/>
  <cp:contentType/>
  <cp:contentStatus/>
</cp:coreProperties>
</file>