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>
    <definedName name="_xlnm._FilterDatabase" localSheetId="1" hidden="1">'пр.взв.'!$A$5:$G$95</definedName>
  </definedNames>
  <calcPr fullCalcOnLoad="1"/>
</workbook>
</file>

<file path=xl/sharedStrings.xml><?xml version="1.0" encoding="utf-8"?>
<sst xmlns="http://schemas.openxmlformats.org/spreadsheetml/2006/main" count="501" uniqueCount="294">
  <si>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</si>
  <si>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</si>
  <si>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</si>
  <si>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</si>
  <si>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</si>
  <si>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</si>
  <si>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</si>
  <si>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</si>
  <si>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</si>
  <si>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</si>
  <si>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</si>
  <si>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</si>
  <si>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</si>
  <si>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</si>
  <si>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</si>
  <si>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</si>
  <si>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</si>
  <si>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</si>
  <si>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</si>
  <si>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</si>
  <si>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</si>
  <si>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</si>
  <si>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</si>
  <si>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</si>
  <si>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</si>
  <si>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</si>
  <si>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</si>
  <si>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</si>
  <si>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</si>
  <si>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</si>
  <si>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</si>
  <si>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</si>
  <si>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</si>
  <si>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</si>
  <si>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</si>
  <si>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</si>
  <si>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</si>
  <si>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</si>
  <si>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</si>
  <si>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</si>
  <si>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</si>
  <si>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</si>
  <si>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</si>
  <si>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</si>
  <si>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</si>
  <si>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</si>
  <si>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</si>
  <si>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</si>
  <si>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</si>
  <si>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</si>
  <si>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</si>
  <si>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</si>
  <si>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</si>
  <si>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</si>
  <si>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</si>
  <si>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</si>
  <si>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</si>
  <si>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</si>
  <si>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</si>
  <si>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</si>
  <si>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</si>
  <si>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</si>
  <si>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</si>
  <si>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</si>
  <si>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</si>
  <si>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</si>
  <si>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</si>
  <si>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</si>
  <si>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</si>
  <si>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</si>
  <si>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</si>
  <si>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</si>
  <si>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</si>
  <si>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</si>
  <si>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</si>
  <si>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</si>
  <si>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</si>
  <si>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</si>
  <si>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Завалей Сергей Викторович</t>
  </si>
  <si>
    <t>31.12.88 мс</t>
  </si>
  <si>
    <t>ДВФО Приморский Владивосток</t>
  </si>
  <si>
    <t>001182</t>
  </si>
  <si>
    <t>Денисов ВЛ</t>
  </si>
  <si>
    <t>Овчинников Евгений Алексеевич</t>
  </si>
  <si>
    <t>17.10.89 мс</t>
  </si>
  <si>
    <t>С.Петербург ВС</t>
  </si>
  <si>
    <t>001641</t>
  </si>
  <si>
    <t>Чмыхалов ВВ</t>
  </si>
  <si>
    <t>Хорошилов Антон Андреевич</t>
  </si>
  <si>
    <t>14.05.87 мс</t>
  </si>
  <si>
    <t>Москва Д</t>
  </si>
  <si>
    <t>000247</t>
  </si>
  <si>
    <t>Фунтиков ПВ Бобров АА Павлов ДА</t>
  </si>
  <si>
    <t>Абрамов Александр Геннадьевич</t>
  </si>
  <si>
    <t>04.04.85 мс</t>
  </si>
  <si>
    <t>00692</t>
  </si>
  <si>
    <t>Астахов ДБ Попов ДВ</t>
  </si>
  <si>
    <t>Сергеев Виталий Николаевич</t>
  </si>
  <si>
    <t>03.01.83 змс</t>
  </si>
  <si>
    <t>Попов НГ Мальков ВФ</t>
  </si>
  <si>
    <t>Симанов Дмитри й Владимирович</t>
  </si>
  <si>
    <t>19.08.85 мсмк</t>
  </si>
  <si>
    <t>ПФО Н.Новгород  ПР</t>
  </si>
  <si>
    <t>008919</t>
  </si>
  <si>
    <t xml:space="preserve">Ефремов ЕА </t>
  </si>
  <si>
    <t>Саратовцев Вадим Игоревич</t>
  </si>
  <si>
    <t>05.10.85 мс</t>
  </si>
  <si>
    <t>ПФО Нижегородская Выкса Д</t>
  </si>
  <si>
    <t>008984</t>
  </si>
  <si>
    <t>Гордеев МА</t>
  </si>
  <si>
    <t>Ерошомов Марат Николаевич</t>
  </si>
  <si>
    <t>28.11.85 мс</t>
  </si>
  <si>
    <t>ПФО Нижегородская Выкса ПР</t>
  </si>
  <si>
    <t>008335</t>
  </si>
  <si>
    <t>Гусманов Эльдар Азатович</t>
  </si>
  <si>
    <t>27.03.87 мс</t>
  </si>
  <si>
    <t>ПФО Нижегородская Дзержинск Д</t>
  </si>
  <si>
    <t>000571</t>
  </si>
  <si>
    <t>Герасимов ВЛ</t>
  </si>
  <si>
    <t>Нечаев Дмитрий Николаевич</t>
  </si>
  <si>
    <t>07.08.76 мсмк</t>
  </si>
  <si>
    <t>ПФО Пермск Краснокамск Д</t>
  </si>
  <si>
    <t>008310</t>
  </si>
  <si>
    <t>Перчик ВТ</t>
  </si>
  <si>
    <t xml:space="preserve">Паньков Михаил Владимирович </t>
  </si>
  <si>
    <t>10.11.81 мсмк</t>
  </si>
  <si>
    <t xml:space="preserve">Паньков Александр Владимирович </t>
  </si>
  <si>
    <t>20.06.79 мсмк</t>
  </si>
  <si>
    <t>000699</t>
  </si>
  <si>
    <t>Рочев Олег Александрович</t>
  </si>
  <si>
    <t>25.07.79 змс</t>
  </si>
  <si>
    <t>008309</t>
  </si>
  <si>
    <t>Кожинов Владимир Александрович</t>
  </si>
  <si>
    <t>28.08.88 мс</t>
  </si>
  <si>
    <t>ПФО Пермский Краснокамск Д</t>
  </si>
  <si>
    <t>008219</t>
  </si>
  <si>
    <t>Мухаметшин РГ</t>
  </si>
  <si>
    <t>Шулаков Дмитрий Витальевич</t>
  </si>
  <si>
    <t>20.08.84 мс</t>
  </si>
  <si>
    <t>ПФО Пермь Д</t>
  </si>
  <si>
    <t>000486</t>
  </si>
  <si>
    <t>Забалуев АИ</t>
  </si>
  <si>
    <t>Клинов Антон Эдуардович</t>
  </si>
  <si>
    <t>15.06.87 мсмк</t>
  </si>
  <si>
    <t>ПФО Пермь МО</t>
  </si>
  <si>
    <t>001212</t>
  </si>
  <si>
    <t>Зубков ВД, Забалуев АИ</t>
  </si>
  <si>
    <t>Костоев Артур Исропилович</t>
  </si>
  <si>
    <t>17.03.91 кмс</t>
  </si>
  <si>
    <t>ПФО Самарская Самара Д</t>
  </si>
  <si>
    <t>Рахмулков РА</t>
  </si>
  <si>
    <t>Аристов Александр Евгеньевич</t>
  </si>
  <si>
    <t>15.09.82 мс</t>
  </si>
  <si>
    <t>ПФО Саратовская Саратов Д</t>
  </si>
  <si>
    <t>008332</t>
  </si>
  <si>
    <t>Рожков ВИ</t>
  </si>
  <si>
    <t>Егоров Геннадий Петрович</t>
  </si>
  <si>
    <t>03.06.87 мсмк</t>
  </si>
  <si>
    <t>ПФО Чувашск Чебоксары ПР</t>
  </si>
  <si>
    <t>001287</t>
  </si>
  <si>
    <t>Рыбаков АБ Гусев ОМ</t>
  </si>
  <si>
    <t>Анисимов Сергей Юрьевич</t>
  </si>
  <si>
    <t>08.01.86 мс</t>
  </si>
  <si>
    <t>000275</t>
  </si>
  <si>
    <t>Павлов АЮ</t>
  </si>
  <si>
    <t>Хлопов Роман Александрович</t>
  </si>
  <si>
    <t>23.04.85 мс</t>
  </si>
  <si>
    <t>С.Петербург Д</t>
  </si>
  <si>
    <t>001434</t>
  </si>
  <si>
    <t>Зверев СА</t>
  </si>
  <si>
    <t>Керимов Мурсал Фаризович</t>
  </si>
  <si>
    <t>СЗФО Коми Усинск ПР</t>
  </si>
  <si>
    <t>Сариев ФК Гарбулин ОА</t>
  </si>
  <si>
    <t>СФО Бурятия  МО</t>
  </si>
  <si>
    <t>Санжиев ТШ</t>
  </si>
  <si>
    <t>Савич Сергей Александрович</t>
  </si>
  <si>
    <t>03.12.82 мсмк</t>
  </si>
  <si>
    <t>СФО Кемеровская Новокузнецк Д</t>
  </si>
  <si>
    <t>001491</t>
  </si>
  <si>
    <t xml:space="preserve"> Балашев АК</t>
  </si>
  <si>
    <t>Федоров Иннокентий Алексеевич</t>
  </si>
  <si>
    <t>14.8.88 мс</t>
  </si>
  <si>
    <t>СФО Кемеровская Новокузнецк ПР</t>
  </si>
  <si>
    <t>009051</t>
  </si>
  <si>
    <t>Кызлаков ЛА</t>
  </si>
  <si>
    <t>Кордоев Сумер Аркадьевич</t>
  </si>
  <si>
    <t>28.06.87 кмс</t>
  </si>
  <si>
    <t>СФО Новосибирская Новосибирск Д</t>
  </si>
  <si>
    <t>Томилов ИА Аткунов СЮ</t>
  </si>
  <si>
    <t>Мухаметуллин Тимур Рашидович</t>
  </si>
  <si>
    <t>06.08.85 мс</t>
  </si>
  <si>
    <t>СФО Омск Д</t>
  </si>
  <si>
    <t>001457</t>
  </si>
  <si>
    <t>Мордвин МВ Литманович АВ</t>
  </si>
  <si>
    <t>Енчинов Эжер Игнатьевич</t>
  </si>
  <si>
    <t>13.01.82 мс</t>
  </si>
  <si>
    <t>СФО р.Алтай Д</t>
  </si>
  <si>
    <t>001510</t>
  </si>
  <si>
    <t>Яйтаков МЯ</t>
  </si>
  <si>
    <t>Уин Виталий Юрьевич</t>
  </si>
  <si>
    <t>25.06.87 мс</t>
  </si>
  <si>
    <t>001157</t>
  </si>
  <si>
    <t>Галлямов Тимур Фанилевич</t>
  </si>
  <si>
    <t>13.05.80 змс</t>
  </si>
  <si>
    <t>УФО Свердловская В.Пышма ВС</t>
  </si>
  <si>
    <t>000731</t>
  </si>
  <si>
    <t>Стеннков ВГ Мельников АН</t>
  </si>
  <si>
    <t>Хлыбов Илья Евгеньевич</t>
  </si>
  <si>
    <t>27.10.86 змс</t>
  </si>
  <si>
    <t>000702</t>
  </si>
  <si>
    <t>12.07.85 мс</t>
  </si>
  <si>
    <t xml:space="preserve">УФО Свердловская Екатеринбург </t>
  </si>
  <si>
    <t>001546</t>
  </si>
  <si>
    <t>Кустов АЮ</t>
  </si>
  <si>
    <t>Селиков Алексей Александрович</t>
  </si>
  <si>
    <t>01.06.87 мс</t>
  </si>
  <si>
    <t>УФО Свердловская Екатеринбург Д</t>
  </si>
  <si>
    <t>000368</t>
  </si>
  <si>
    <t>Шафиков Рустам Рафисович</t>
  </si>
  <si>
    <t>22.04.87 кмс</t>
  </si>
  <si>
    <t>УФО ХМАО Радужный МО</t>
  </si>
  <si>
    <t>008910</t>
  </si>
  <si>
    <t>Агеев ОВ Дыбенко КВ</t>
  </si>
  <si>
    <t>Еричев Андрей Александрович</t>
  </si>
  <si>
    <t>30.04.86 мс</t>
  </si>
  <si>
    <t>ЦФО Владимирская Владимир Д</t>
  </si>
  <si>
    <t>002145</t>
  </si>
  <si>
    <t>Синюков ЮА</t>
  </si>
  <si>
    <t>Меринов Алексей Константинович</t>
  </si>
  <si>
    <t>ЦФО Воронежская Ворнонеж ЛОК</t>
  </si>
  <si>
    <t>Гончаров СЮ</t>
  </si>
  <si>
    <t>05.02.83 мс</t>
  </si>
  <si>
    <t>ЦФО Рязанская Рязань МО</t>
  </si>
  <si>
    <t>001503</t>
  </si>
  <si>
    <t>Гаврюшин ЮА Гришакин КВ</t>
  </si>
  <si>
    <t>Тагиров Мурад Магомедович</t>
  </si>
  <si>
    <t>ЦФО Ярославская  Ярослапвль МО</t>
  </si>
  <si>
    <t>004063</t>
  </si>
  <si>
    <t>Верещагин НП Воронин СМ</t>
  </si>
  <si>
    <t>Сапожников Владимир Сергеевич</t>
  </si>
  <si>
    <t>22.05.81 мс</t>
  </si>
  <si>
    <t>ЦФО Ярославская Ярославль Д</t>
  </si>
  <si>
    <t>Панов ВВ Сапожников СВ</t>
  </si>
  <si>
    <t>Викторов Роман Александрович</t>
  </si>
  <si>
    <t>14.01.84 мс</t>
  </si>
  <si>
    <t>000558</t>
  </si>
  <si>
    <t>Сапожников СВ Мухин ВВ</t>
  </si>
  <si>
    <t>Мудранов Аслан Заудинович</t>
  </si>
  <si>
    <t>16.09.87 мс</t>
  </si>
  <si>
    <t>ЮФО Краснодарский Армавир Д</t>
  </si>
  <si>
    <t>000516</t>
  </si>
  <si>
    <t>Бабоян РМ</t>
  </si>
  <si>
    <t>Алиев Джафер Аблямитович</t>
  </si>
  <si>
    <t>ЮФО Краснодарский Крымск МО</t>
  </si>
  <si>
    <t>Адамян АВ</t>
  </si>
  <si>
    <t>Хованский Сергей Александрович</t>
  </si>
  <si>
    <t>ЮФО Краснодарский Лабинск Д</t>
  </si>
  <si>
    <t>006567</t>
  </si>
  <si>
    <t>Нагоев РМ</t>
  </si>
  <si>
    <t>Лакурин Сергей Сергеевич</t>
  </si>
  <si>
    <t>05.04.90 кмс</t>
  </si>
  <si>
    <t>ЮФО Ростовская Новочеркасск ЛОК</t>
  </si>
  <si>
    <t>006218</t>
  </si>
  <si>
    <t>Минаев АВ</t>
  </si>
  <si>
    <t>в.к. 62  кг</t>
  </si>
  <si>
    <t>016920</t>
  </si>
  <si>
    <t>06.03.86 мс</t>
  </si>
  <si>
    <t>Дуломаев Виктор Вячеславович</t>
  </si>
  <si>
    <t>27.01.86 мс</t>
  </si>
  <si>
    <t>001897</t>
  </si>
  <si>
    <t>008989</t>
  </si>
  <si>
    <t>Вахрамеев Роман Геннадьевич</t>
  </si>
  <si>
    <t>002166</t>
  </si>
  <si>
    <t>27.12.87 кмс</t>
  </si>
  <si>
    <t>08.04.85 мс</t>
  </si>
  <si>
    <t>04.09..88 мс</t>
  </si>
  <si>
    <t>001178</t>
  </si>
  <si>
    <t>09.04.81 мс</t>
  </si>
  <si>
    <t>снят врачом</t>
  </si>
  <si>
    <t>Блохин Владимир Александрович</t>
  </si>
  <si>
    <t>4:0</t>
  </si>
  <si>
    <t>3:0</t>
  </si>
  <si>
    <t>3:1</t>
  </si>
  <si>
    <r>
      <t xml:space="preserve">Гл.судья, судья МК                                               </t>
    </r>
    <r>
      <rPr>
        <b/>
        <i/>
        <sz val="10"/>
        <rFont val="Arial Narrow"/>
        <family val="2"/>
      </rPr>
      <t>Е.В. Селиванов</t>
    </r>
    <r>
      <rPr>
        <sz val="10"/>
        <rFont val="Arial Narrow"/>
        <family val="2"/>
      </rPr>
      <t xml:space="preserve">           Гл.секретарь, судья МК                                         </t>
    </r>
    <r>
      <rPr>
        <b/>
        <i/>
        <sz val="10"/>
        <rFont val="Arial Narrow"/>
        <family val="2"/>
      </rPr>
      <t>Р.М. Закиров</t>
    </r>
  </si>
  <si>
    <t>2:0</t>
  </si>
  <si>
    <t>3,5:0</t>
  </si>
  <si>
    <t>Аткунов СЮ</t>
  </si>
  <si>
    <t>7-8</t>
  </si>
  <si>
    <t>9-12</t>
  </si>
  <si>
    <t>13-16</t>
  </si>
  <si>
    <t>17-18</t>
  </si>
  <si>
    <t>19-22</t>
  </si>
  <si>
    <t>23-34</t>
  </si>
  <si>
    <t>35-43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</si>
</sst>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b/>
      <sz val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8"/>
      <color indexed="9"/>
      <name val="Arial Narrow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49" fontId="7" fillId="2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49" fontId="0" fillId="0" borderId="0" xfId="0" applyNumberFormat="1" applyFont="1" applyAlignment="1">
      <alignment horizontal="right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20" fontId="0" fillId="0" borderId="2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0" fillId="0" borderId="9" xfId="0" applyNumberFormat="1" applyFont="1" applyBorder="1" applyAlignment="1">
      <alignment horizontal="right"/>
    </xf>
    <xf numFmtId="0" fontId="6" fillId="3" borderId="6" xfId="0" applyNumberFormat="1" applyFont="1" applyFill="1" applyBorder="1" applyAlignment="1">
      <alignment horizontal="center"/>
    </xf>
    <xf numFmtId="49" fontId="0" fillId="3" borderId="20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23" fillId="0" borderId="0" xfId="15" applyFont="1" applyBorder="1" applyAlignment="1" applyProtection="1">
      <alignment horizontal="center" vertical="center" wrapText="1"/>
      <protection/>
    </xf>
    <xf numFmtId="0" fontId="27" fillId="4" borderId="21" xfId="15" applyFont="1" applyFill="1" applyBorder="1" applyAlignment="1" applyProtection="1">
      <alignment horizontal="center" vertical="center" wrapText="1"/>
      <protection/>
    </xf>
    <xf numFmtId="0" fontId="27" fillId="4" borderId="22" xfId="15" applyFont="1" applyFill="1" applyBorder="1" applyAlignment="1" applyProtection="1">
      <alignment horizontal="center" vertical="center" wrapText="1"/>
      <protection/>
    </xf>
    <xf numFmtId="0" fontId="27" fillId="4" borderId="23" xfId="15" applyFont="1" applyFill="1" applyBorder="1" applyAlignment="1" applyProtection="1">
      <alignment horizontal="center" vertical="center" wrapText="1"/>
      <protection/>
    </xf>
    <xf numFmtId="0" fontId="6" fillId="5" borderId="21" xfId="15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0" fillId="0" borderId="4" xfId="15" applyFont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4" fontId="29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0" fontId="29" fillId="0" borderId="12" xfId="0" applyNumberFormat="1" applyFont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49" fontId="28" fillId="2" borderId="27" xfId="0" applyNumberFormat="1" applyFont="1" applyFill="1" applyBorder="1" applyAlignment="1">
      <alignment horizontal="center" vertical="center" wrapText="1"/>
    </xf>
    <xf numFmtId="49" fontId="28" fillId="3" borderId="27" xfId="0" applyNumberFormat="1" applyFont="1" applyFill="1" applyBorder="1" applyAlignment="1">
      <alignment horizontal="center" vertical="center" wrapText="1"/>
    </xf>
    <xf numFmtId="49" fontId="28" fillId="4" borderId="2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15" fillId="0" borderId="22" xfId="15" applyFont="1" applyBorder="1" applyAlignment="1" applyProtection="1">
      <alignment horizontal="center" vertical="center" wrapText="1"/>
      <protection/>
    </xf>
    <xf numFmtId="0" fontId="15" fillId="0" borderId="23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0" fillId="0" borderId="28" xfId="15" applyNumberFormat="1" applyFont="1" applyBorder="1" applyAlignment="1">
      <alignment horizontal="center" vertical="center" wrapText="1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4" xfId="15" applyNumberFormat="1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25" fillId="0" borderId="33" xfId="15" applyFont="1" applyBorder="1" applyAlignment="1">
      <alignment horizontal="left" vertical="center" wrapText="1"/>
    </xf>
    <xf numFmtId="0" fontId="25" fillId="0" borderId="7" xfId="15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34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25" fillId="0" borderId="31" xfId="15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7" fillId="0" borderId="35" xfId="15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25" fillId="0" borderId="35" xfId="15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5" borderId="16" xfId="15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5" borderId="40" xfId="0" applyNumberFormat="1" applyFont="1" applyFill="1" applyBorder="1" applyAlignment="1">
      <alignment horizontal="center" vertical="center" wrapText="1"/>
    </xf>
    <xf numFmtId="0" fontId="3" fillId="5" borderId="41" xfId="0" applyNumberFormat="1" applyFont="1" applyFill="1" applyBorder="1" applyAlignment="1">
      <alignment horizontal="center" vertical="center" wrapText="1"/>
    </xf>
    <xf numFmtId="0" fontId="3" fillId="5" borderId="43" xfId="0" applyNumberFormat="1" applyFont="1" applyFill="1" applyBorder="1" applyAlignment="1">
      <alignment horizontal="center" vertical="center" wrapText="1"/>
    </xf>
    <xf numFmtId="0" fontId="3" fillId="5" borderId="42" xfId="0" applyNumberFormat="1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4" borderId="21" xfId="15" applyFont="1" applyFill="1" applyBorder="1" applyAlignment="1">
      <alignment horizontal="center" vertical="center" wrapText="1"/>
    </xf>
    <xf numFmtId="0" fontId="18" fillId="4" borderId="22" xfId="15" applyFont="1" applyFill="1" applyBorder="1" applyAlignment="1">
      <alignment horizontal="center" vertical="center" wrapText="1"/>
    </xf>
    <xf numFmtId="0" fontId="18" fillId="4" borderId="23" xfId="15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20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2" borderId="38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left" vertical="center" wrapText="1"/>
    </xf>
    <xf numFmtId="0" fontId="0" fillId="2" borderId="43" xfId="0" applyFont="1" applyFill="1" applyBorder="1" applyAlignment="1">
      <alignment horizontal="left" vertical="center" wrapText="1"/>
    </xf>
    <xf numFmtId="0" fontId="0" fillId="2" borderId="4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6" fillId="0" borderId="40" xfId="15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180975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428625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638175" y="0"/>
          <a:ext cx="462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0</xdr:rowOff>
    </xdr:from>
    <xdr:to>
      <xdr:col>14</xdr:col>
      <xdr:colOff>304800</xdr:colOff>
      <xdr:row>1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285750" y="0"/>
          <a:ext cx="5372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16</xdr:col>
      <xdr:colOff>304800</xdr:colOff>
      <xdr:row>1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942975" y="0"/>
          <a:ext cx="5372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56;&#1086;&#1089;&#1089;&#1080;&#1080;%20&#1089;&#1088;&#1077;&#1076;&#1080;%20&#1084;&#1091;&#1078;&#1095;&#1080;&#1085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48"/>
      <sheetName val="52"/>
      <sheetName val="57"/>
      <sheetName val="62"/>
      <sheetName val="68"/>
      <sheetName val="74"/>
      <sheetName val="82"/>
      <sheetName val="90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A6" t="str">
            <v>Гл. судья, судья МК</v>
          </cell>
          <cell r="G6" t="str">
            <v>Е.В. 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94"/>
  <sheetViews>
    <sheetView workbookViewId="0" topLeftCell="A1">
      <selection activeCell="A1" sqref="A1:G94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22.57421875" style="0" customWidth="1"/>
    <col min="4" max="4" width="10.421875" style="0" customWidth="1"/>
    <col min="5" max="5" width="21.7109375" style="0" customWidth="1"/>
    <col min="6" max="6" width="8.28125" style="0" customWidth="1"/>
    <col min="7" max="7" width="23.57421875" style="0" customWidth="1"/>
  </cols>
  <sheetData>
    <row r="1" spans="1:7" ht="15.75" customHeight="1" thickBot="1">
      <c r="A1" s="255"/>
      <c r="B1" s="255"/>
      <c r="C1" s="255"/>
      <c r="D1" s="255"/>
      <c r="E1" s="255"/>
      <c r="F1" s="255"/>
      <c r="G1" s="255"/>
    </row>
    <row r="2" spans="2:7" ht="11.25" customHeight="1" thickBot="1">
      <c r="B2" s="223" t="s">
        <v>32</v>
      </c>
      <c r="C2" s="223"/>
      <c r="D2" s="224" t="str">
        <f>HYPERLINK('[1]реквизиты'!$A$2)</f>
        <v>Чемпионат России по САМБО среди мужчин</v>
      </c>
      <c r="E2" s="225"/>
      <c r="F2" s="225"/>
      <c r="G2" s="226"/>
    </row>
    <row r="3" spans="2:7" ht="13.5" customHeight="1" thickBot="1">
      <c r="B3" s="103"/>
      <c r="C3" s="229" t="str">
        <f>HYPERLINK('[1]реквизиты'!$A$3)</f>
        <v>18-22 марта 2009 г.     г.  Дмитров</v>
      </c>
      <c r="D3" s="229"/>
      <c r="E3" s="230"/>
      <c r="F3" s="227" t="str">
        <f>HYPERLINK('пр.взв.'!F3)</f>
        <v>в.к. 62  кг</v>
      </c>
      <c r="G3" s="228"/>
    </row>
    <row r="4" spans="1:7" ht="9" customHeight="1">
      <c r="A4" s="251" t="s">
        <v>8</v>
      </c>
      <c r="B4" s="253" t="s">
        <v>3</v>
      </c>
      <c r="C4" s="251" t="s">
        <v>4</v>
      </c>
      <c r="D4" s="251" t="s">
        <v>5</v>
      </c>
      <c r="E4" s="251" t="s">
        <v>6</v>
      </c>
      <c r="F4" s="252" t="s">
        <v>9</v>
      </c>
      <c r="G4" s="252" t="s">
        <v>7</v>
      </c>
    </row>
    <row r="5" spans="1:7" ht="9.75" customHeight="1">
      <c r="A5" s="237"/>
      <c r="B5" s="254"/>
      <c r="C5" s="237"/>
      <c r="D5" s="237"/>
      <c r="E5" s="237"/>
      <c r="F5" s="237"/>
      <c r="G5" s="237"/>
    </row>
    <row r="6" spans="1:7" ht="8.25" customHeight="1">
      <c r="A6" s="249" t="s">
        <v>34</v>
      </c>
      <c r="B6" s="247">
        <v>29</v>
      </c>
      <c r="C6" s="244" t="str">
        <f>VLOOKUP(B6,'пр.взв.'!B6:G93,2,FALSE)</f>
        <v>Паньков Александр Владимирович </v>
      </c>
      <c r="D6" s="242" t="str">
        <f>VLOOKUP(B6,'пр.взв.'!B6:G93,3,FALSE)</f>
        <v>20.06.79 мсмк</v>
      </c>
      <c r="E6" s="242" t="str">
        <f>VLOOKUP(B6,'пр.взв.'!B6:G93,4,FALSE)</f>
        <v>ПФО Пермск Краснокамск Д</v>
      </c>
      <c r="F6" s="242" t="str">
        <f>VLOOKUP(B6,'пр.взв.'!B6:G93,5,FALSE)</f>
        <v>000699</v>
      </c>
      <c r="G6" s="244" t="str">
        <f>VLOOKUP(B6,'пр.взв.'!B6:G93,6,FALSE)</f>
        <v>Перчик ВТ</v>
      </c>
    </row>
    <row r="7" spans="1:7" ht="8.25" customHeight="1">
      <c r="A7" s="249"/>
      <c r="B7" s="247"/>
      <c r="C7" s="245"/>
      <c r="D7" s="243"/>
      <c r="E7" s="243"/>
      <c r="F7" s="243"/>
      <c r="G7" s="245"/>
    </row>
    <row r="8" spans="1:7" ht="8.25" customHeight="1">
      <c r="A8" s="250" t="s">
        <v>35</v>
      </c>
      <c r="B8" s="247">
        <v>6</v>
      </c>
      <c r="C8" s="244" t="str">
        <f>VLOOKUP(B8,'пр.взв.'!B6:G93,2,FALSE)</f>
        <v>Уин Виталий Юрьевич</v>
      </c>
      <c r="D8" s="242" t="str">
        <f>VLOOKUP(B8,'пр.взв.'!B6:G93,3,FALSE)</f>
        <v>25.06.87 мс</v>
      </c>
      <c r="E8" s="242" t="str">
        <f>VLOOKUP(B8,'пр.взв.'!B6:G93,4,FALSE)</f>
        <v>СФО р.Алтай Д</v>
      </c>
      <c r="F8" s="242" t="str">
        <f>VLOOKUP(B8,'пр.взв.'!B6:G93,5,FALSE)</f>
        <v>001157</v>
      </c>
      <c r="G8" s="244" t="str">
        <f>VLOOKUP(B8,'пр.взв.'!B6:G93,6,FALSE)</f>
        <v>Аткунов СЮ</v>
      </c>
    </row>
    <row r="9" spans="1:7" ht="8.25" customHeight="1">
      <c r="A9" s="250"/>
      <c r="B9" s="247"/>
      <c r="C9" s="245"/>
      <c r="D9" s="243"/>
      <c r="E9" s="243"/>
      <c r="F9" s="243"/>
      <c r="G9" s="245"/>
    </row>
    <row r="10" spans="1:7" ht="8.25" customHeight="1">
      <c r="A10" s="248" t="s">
        <v>36</v>
      </c>
      <c r="B10" s="247">
        <v>37</v>
      </c>
      <c r="C10" s="244" t="str">
        <f>VLOOKUP(B10,'пр.взв.'!B6:G93,2,FALSE)</f>
        <v>Саратовцев Вадим Игоревич</v>
      </c>
      <c r="D10" s="242" t="str">
        <f>VLOOKUP(B10,'пр.взв.'!B6:G93,3,FALSE)</f>
        <v>05.10.85 мс</v>
      </c>
      <c r="E10" s="242" t="str">
        <f>VLOOKUP(B10,'пр.взв.'!B6:G93,4,FALSE)</f>
        <v>ПФО Нижегородская Выкса Д</v>
      </c>
      <c r="F10" s="242" t="str">
        <f>VLOOKUP(B10,'пр.взв.'!B6:G93,5,FALSE)</f>
        <v>008984</v>
      </c>
      <c r="G10" s="244" t="str">
        <f>VLOOKUP(B10,'пр.взв.'!B6:G93,6,FALSE)</f>
        <v>Гордеев МА</v>
      </c>
    </row>
    <row r="11" spans="1:7" ht="8.25" customHeight="1">
      <c r="A11" s="248"/>
      <c r="B11" s="247"/>
      <c r="C11" s="245"/>
      <c r="D11" s="243"/>
      <c r="E11" s="243"/>
      <c r="F11" s="243"/>
      <c r="G11" s="245"/>
    </row>
    <row r="12" spans="1:7" ht="8.25" customHeight="1">
      <c r="A12" s="248" t="s">
        <v>36</v>
      </c>
      <c r="B12" s="247">
        <v>19</v>
      </c>
      <c r="C12" s="244" t="str">
        <f>VLOOKUP(B12,'пр.взв.'!B6:G93,2,FALSE)</f>
        <v>Сергеев Виталий Николаевич</v>
      </c>
      <c r="D12" s="242" t="str">
        <f>VLOOKUP(B12,'пр.взв.'!B6:G93,3,FALSE)</f>
        <v>03.01.83 змс</v>
      </c>
      <c r="E12" s="242" t="str">
        <f>VLOOKUP(B12,'пр.взв.'!B6:G93,4,FALSE)</f>
        <v>Москва Д</v>
      </c>
      <c r="F12" s="242">
        <f>VLOOKUP(B12,'пр.взв.'!B6:G93,5,FALSE)</f>
        <v>0</v>
      </c>
      <c r="G12" s="244" t="str">
        <f>VLOOKUP(B12,'пр.взв.'!B6:G93,6,FALSE)</f>
        <v>Попов НГ Мальков ВФ</v>
      </c>
    </row>
    <row r="13" spans="1:7" ht="8.25" customHeight="1">
      <c r="A13" s="248"/>
      <c r="B13" s="247"/>
      <c r="C13" s="245"/>
      <c r="D13" s="243"/>
      <c r="E13" s="243"/>
      <c r="F13" s="243"/>
      <c r="G13" s="245"/>
    </row>
    <row r="14" spans="1:7" ht="8.25" customHeight="1">
      <c r="A14" s="246" t="s">
        <v>38</v>
      </c>
      <c r="B14" s="247">
        <v>36</v>
      </c>
      <c r="C14" s="244" t="str">
        <f>VLOOKUP(B14,'пр.взв.'!B6:G93,2,FALSE)</f>
        <v>Паньков Михаил Владимирович </v>
      </c>
      <c r="D14" s="242" t="str">
        <f>VLOOKUP(B14,'пр.взв.'!B6:G93,3,FALSE)</f>
        <v>10.11.81 мсмк</v>
      </c>
      <c r="E14" s="242" t="str">
        <f>VLOOKUP(B14,'пр.взв.'!B6:G93,4,FALSE)</f>
        <v>ПФО Пермск Краснокамск Д</v>
      </c>
      <c r="F14" s="242" t="str">
        <f>VLOOKUP(B14,'пр.взв.'!B6:G93,5,FALSE)</f>
        <v>016920</v>
      </c>
      <c r="G14" s="244" t="str">
        <f>VLOOKUP(B14,'пр.взв.'!B6:G101,6,FALSE)</f>
        <v>Перчик ВТ</v>
      </c>
    </row>
    <row r="15" spans="1:7" ht="8.25" customHeight="1">
      <c r="A15" s="246"/>
      <c r="B15" s="247"/>
      <c r="C15" s="245"/>
      <c r="D15" s="243"/>
      <c r="E15" s="243"/>
      <c r="F15" s="243"/>
      <c r="G15" s="245"/>
    </row>
    <row r="16" spans="1:7" ht="8.25" customHeight="1">
      <c r="A16" s="246" t="s">
        <v>38</v>
      </c>
      <c r="B16" s="247">
        <v>34</v>
      </c>
      <c r="C16" s="244" t="str">
        <f>VLOOKUP(B16,'пр.взв.'!B6:G93,2,FALSE)</f>
        <v>Симанов Дмитри й Владимирович</v>
      </c>
      <c r="D16" s="242" t="str">
        <f>VLOOKUP(B16,'пр.взв.'!B6:G93,3,FALSE)</f>
        <v>19.08.85 мсмк</v>
      </c>
      <c r="E16" s="242" t="str">
        <f>VLOOKUP(B16,'пр.взв.'!B6:G93,4,FALSE)</f>
        <v>ПФО Н.Новгород  ПР</v>
      </c>
      <c r="F16" s="242" t="str">
        <f>VLOOKUP(B16,'пр.взв.'!B6:G93,5,FALSE)</f>
        <v>008919</v>
      </c>
      <c r="G16" s="244" t="str">
        <f>VLOOKUP(B16,'пр.взв.'!B6:G103,6,FALSE)</f>
        <v>Ефремов ЕА </v>
      </c>
    </row>
    <row r="17" spans="1:7" ht="8.25" customHeight="1">
      <c r="A17" s="246"/>
      <c r="B17" s="247"/>
      <c r="C17" s="245"/>
      <c r="D17" s="243"/>
      <c r="E17" s="243"/>
      <c r="F17" s="243"/>
      <c r="G17" s="245"/>
    </row>
    <row r="18" spans="1:7" ht="8.25" customHeight="1">
      <c r="A18" s="246" t="s">
        <v>287</v>
      </c>
      <c r="B18" s="247">
        <v>39</v>
      </c>
      <c r="C18" s="244" t="str">
        <f>VLOOKUP(B18,'пр.взв.'!B6:G1298,2,FALSE)</f>
        <v>Рочев Олег Александрович</v>
      </c>
      <c r="D18" s="242" t="str">
        <f>VLOOKUP(B18,'пр.взв.'!B6:G93,3,FALSE)</f>
        <v>25.07.79 змс</v>
      </c>
      <c r="E18" s="242" t="str">
        <f>VLOOKUP(B18,'пр.взв.'!B6:G93,4,FALSE)</f>
        <v>ПФО Пермск Краснокамск Д</v>
      </c>
      <c r="F18" s="242" t="str">
        <f>VLOOKUP(B18,'пр.взв.'!B6:G93,5,FALSE)</f>
        <v>008309</v>
      </c>
      <c r="G18" s="244" t="str">
        <f>VLOOKUP(B18,'пр.взв.'!B6:G105,6,FALSE)</f>
        <v>Перчик ВТ</v>
      </c>
    </row>
    <row r="19" spans="1:7" ht="8.25" customHeight="1">
      <c r="A19" s="246"/>
      <c r="B19" s="247"/>
      <c r="C19" s="245"/>
      <c r="D19" s="243"/>
      <c r="E19" s="243"/>
      <c r="F19" s="243"/>
      <c r="G19" s="245"/>
    </row>
    <row r="20" spans="1:7" ht="8.25" customHeight="1">
      <c r="A20" s="246" t="s">
        <v>287</v>
      </c>
      <c r="B20" s="247">
        <v>16</v>
      </c>
      <c r="C20" s="244" t="str">
        <f>VLOOKUP(B20,'пр.взв.'!B6:G93,2,FALSE)</f>
        <v>Мудранов Аслан Заудинович</v>
      </c>
      <c r="D20" s="242" t="str">
        <f>VLOOKUP(B20,'пр.взв.'!B6:G93,3,FALSE)</f>
        <v>16.09.87 мс</v>
      </c>
      <c r="E20" s="242" t="str">
        <f>VLOOKUP(B20,'пр.взв.'!B6:G93,4,FALSE)</f>
        <v>ЮФО Краснодарский Армавир Д</v>
      </c>
      <c r="F20" s="242" t="str">
        <f>VLOOKUP(B20,'пр.взв.'!B6:G93,5,FALSE)</f>
        <v>000516</v>
      </c>
      <c r="G20" s="244" t="str">
        <f>VLOOKUP(B20,'пр.взв.'!B6:G107,6,FALSE)</f>
        <v>Бабоян РМ</v>
      </c>
    </row>
    <row r="21" spans="1:7" ht="8.25" customHeight="1">
      <c r="A21" s="246"/>
      <c r="B21" s="247"/>
      <c r="C21" s="245"/>
      <c r="D21" s="243"/>
      <c r="E21" s="243"/>
      <c r="F21" s="243"/>
      <c r="G21" s="245"/>
    </row>
    <row r="22" spans="1:7" ht="8.25" customHeight="1">
      <c r="A22" s="246" t="s">
        <v>288</v>
      </c>
      <c r="B22" s="247">
        <v>41</v>
      </c>
      <c r="C22" s="244" t="str">
        <f>VLOOKUP(B22,'пр.взв.'!B6:G93,2,FALSE)</f>
        <v>Галлямов Тимур Фанилевич</v>
      </c>
      <c r="D22" s="242" t="str">
        <f>VLOOKUP(B22,'пр.взв.'!B6:G93,3,FALSE)</f>
        <v>13.05.80 змс</v>
      </c>
      <c r="E22" s="242" t="str">
        <f>VLOOKUP(B22,'пр.взв.'!B6:G93,4,FALSE)</f>
        <v>УФО Свердловская В.Пышма ВС</v>
      </c>
      <c r="F22" s="242" t="str">
        <f>VLOOKUP(B22,'пр.взв.'!B6:G93,5,FALSE)</f>
        <v>000731</v>
      </c>
      <c r="G22" s="244" t="str">
        <f>VLOOKUP(B22,'пр.взв.'!B6:G109,6,FALSE)</f>
        <v>Стеннков ВГ Мельников АН</v>
      </c>
    </row>
    <row r="23" spans="1:7" ht="8.25" customHeight="1">
      <c r="A23" s="246"/>
      <c r="B23" s="247"/>
      <c r="C23" s="245"/>
      <c r="D23" s="243"/>
      <c r="E23" s="243"/>
      <c r="F23" s="243"/>
      <c r="G23" s="245"/>
    </row>
    <row r="24" spans="1:7" ht="8.25" customHeight="1">
      <c r="A24" s="246" t="s">
        <v>288</v>
      </c>
      <c r="B24" s="247">
        <v>27</v>
      </c>
      <c r="C24" s="244" t="str">
        <f>VLOOKUP(B24,'пр.взв.'!B6:G93,2,FALSE)</f>
        <v>Хлопов Роман Александрович</v>
      </c>
      <c r="D24" s="242" t="str">
        <f>VLOOKUP(B24,'пр.взв.'!B6:G93,3,FALSE)</f>
        <v>23.04.85 мс</v>
      </c>
      <c r="E24" s="242" t="str">
        <f>VLOOKUP(B24,'пр.взв.'!B6:G93,4,FALSE)</f>
        <v>С.Петербург Д</v>
      </c>
      <c r="F24" s="242" t="str">
        <f>VLOOKUP(B24,'пр.взв.'!B6:G93,5,FALSE)</f>
        <v>001434</v>
      </c>
      <c r="G24" s="244" t="str">
        <f>VLOOKUP(B24,'пр.взв.'!B6:G111,6,FALSE)</f>
        <v>Зверев СА</v>
      </c>
    </row>
    <row r="25" spans="1:7" ht="8.25" customHeight="1">
      <c r="A25" s="246"/>
      <c r="B25" s="247"/>
      <c r="C25" s="245"/>
      <c r="D25" s="243"/>
      <c r="E25" s="243"/>
      <c r="F25" s="243"/>
      <c r="G25" s="245"/>
    </row>
    <row r="26" spans="1:7" ht="8.25" customHeight="1">
      <c r="A26" s="246" t="s">
        <v>288</v>
      </c>
      <c r="B26" s="247">
        <v>22</v>
      </c>
      <c r="C26" s="244" t="str">
        <f>VLOOKUP(B26,'пр.взв.'!B6:G93,2,FALSE)</f>
        <v>Хлыбов Илья Евгеньевич</v>
      </c>
      <c r="D26" s="242" t="str">
        <f>VLOOKUP(B26,'пр.взв.'!B6:G93,3,FALSE)</f>
        <v>27.10.86 змс</v>
      </c>
      <c r="E26" s="242" t="str">
        <f>VLOOKUP(B26,'пр.взв.'!B6:G93,4,FALSE)</f>
        <v>УФО Свердловская В.Пышма ВС</v>
      </c>
      <c r="F26" s="242" t="str">
        <f>VLOOKUP(B26,'пр.взв.'!B6:G93,5,FALSE)</f>
        <v>000702</v>
      </c>
      <c r="G26" s="244" t="str">
        <f>VLOOKUP(B26,'пр.взв.'!B6:G113,6,FALSE)</f>
        <v>Стеннков ВГ Мельников АН</v>
      </c>
    </row>
    <row r="27" spans="1:7" ht="8.25" customHeight="1">
      <c r="A27" s="246"/>
      <c r="B27" s="247"/>
      <c r="C27" s="245"/>
      <c r="D27" s="243"/>
      <c r="E27" s="243"/>
      <c r="F27" s="243"/>
      <c r="G27" s="245"/>
    </row>
    <row r="28" spans="1:7" ht="8.25" customHeight="1">
      <c r="A28" s="246" t="s">
        <v>288</v>
      </c>
      <c r="B28" s="247">
        <v>4</v>
      </c>
      <c r="C28" s="244" t="str">
        <f>VLOOKUP(B28,'пр.взв.'!B6:G93,2,FALSE)</f>
        <v>Савич Сергей Александрович</v>
      </c>
      <c r="D28" s="242" t="str">
        <f>VLOOKUP(B28,'пр.взв.'!B6:G93,3,FALSE)</f>
        <v>03.12.82 мсмк</v>
      </c>
      <c r="E28" s="242" t="str">
        <f>VLOOKUP(B28,'пр.взв.'!B6:G93,4,FALSE)</f>
        <v>СФО Кемеровская Новокузнецк Д</v>
      </c>
      <c r="F28" s="242" t="str">
        <f>VLOOKUP(B28,'пр.взв.'!B6:G93,5,FALSE)</f>
        <v>001491</v>
      </c>
      <c r="G28" s="244" t="str">
        <f>VLOOKUP(B28,'пр.взв.'!B6:G115,6,FALSE)</f>
        <v> Балашев АК</v>
      </c>
    </row>
    <row r="29" spans="1:7" ht="8.25" customHeight="1">
      <c r="A29" s="246"/>
      <c r="B29" s="247"/>
      <c r="C29" s="245"/>
      <c r="D29" s="243"/>
      <c r="E29" s="243"/>
      <c r="F29" s="243"/>
      <c r="G29" s="245"/>
    </row>
    <row r="30" spans="1:7" ht="8.25" customHeight="1">
      <c r="A30" s="246" t="s">
        <v>289</v>
      </c>
      <c r="B30" s="247">
        <v>13</v>
      </c>
      <c r="C30" s="244" t="str">
        <f>VLOOKUP(B30,'пр.взв.'!B6:G93,2,FALSE)</f>
        <v>Енчинов Эжер Игнатьевич</v>
      </c>
      <c r="D30" s="242" t="str">
        <f>VLOOKUP(B30,'пр.взв.'!B6:G93,3,FALSE)</f>
        <v>13.01.82 мс</v>
      </c>
      <c r="E30" s="242" t="str">
        <f>VLOOKUP(B30,'пр.взв.'!B6:G93,4,FALSE)</f>
        <v>СФО р.Алтай Д</v>
      </c>
      <c r="F30" s="242" t="str">
        <f>VLOOKUP(B30,'пр.взв.'!B6:G93,5,FALSE)</f>
        <v>001510</v>
      </c>
      <c r="G30" s="244" t="str">
        <f>VLOOKUP(B30,'пр.взв.'!B6:G117,6,FALSE)</f>
        <v>Яйтаков МЯ</v>
      </c>
    </row>
    <row r="31" spans="1:7" ht="8.25" customHeight="1">
      <c r="A31" s="246"/>
      <c r="B31" s="247"/>
      <c r="C31" s="245"/>
      <c r="D31" s="243"/>
      <c r="E31" s="243"/>
      <c r="F31" s="243"/>
      <c r="G31" s="245"/>
    </row>
    <row r="32" spans="1:7" ht="8.25" customHeight="1">
      <c r="A32" s="246" t="s">
        <v>289</v>
      </c>
      <c r="B32" s="247">
        <v>3</v>
      </c>
      <c r="C32" s="244" t="str">
        <f>VLOOKUP(B32,'пр.взв.'!B6:G93,2,FALSE)</f>
        <v>Егоров Геннадий Петрович</v>
      </c>
      <c r="D32" s="242" t="str">
        <f>VLOOKUP(B32,'пр.взв.'!B6:G93,3,FALSE)</f>
        <v>03.06.87 мсмк</v>
      </c>
      <c r="E32" s="242" t="str">
        <f>VLOOKUP(B32,'пр.взв.'!B5:G119,4,FALSE)</f>
        <v>ПФО Чувашск Чебоксары ПР</v>
      </c>
      <c r="F32" s="242" t="str">
        <f>VLOOKUP(B32,'пр.взв.'!B6:G93,5,FALSE)</f>
        <v>001287</v>
      </c>
      <c r="G32" s="244" t="str">
        <f>VLOOKUP(B32,'пр.взв.'!B6:G119,6,FALSE)</f>
        <v>Рыбаков АБ Гусев ОМ</v>
      </c>
    </row>
    <row r="33" spans="1:7" ht="8.25" customHeight="1">
      <c r="A33" s="246"/>
      <c r="B33" s="247"/>
      <c r="C33" s="245"/>
      <c r="D33" s="243"/>
      <c r="E33" s="243"/>
      <c r="F33" s="243"/>
      <c r="G33" s="245"/>
    </row>
    <row r="34" spans="1:7" ht="8.25" customHeight="1">
      <c r="A34" s="246" t="s">
        <v>289</v>
      </c>
      <c r="B34" s="247">
        <v>30</v>
      </c>
      <c r="C34" s="244" t="str">
        <f>VLOOKUP(B34,'пр.взв.'!B6:G93,2,FALSE)</f>
        <v>Тагиров Мурад Магомедович</v>
      </c>
      <c r="D34" s="242" t="str">
        <f>VLOOKUP(B34,'пр.взв.'!B6:G93,3,FALSE)</f>
        <v>08.04.85 мс</v>
      </c>
      <c r="E34" s="242" t="str">
        <f>VLOOKUP(B34,'пр.взв.'!B6:G93,4,FALSE)</f>
        <v>ЦФО Ярославская  Ярослапвль МО</v>
      </c>
      <c r="F34" s="242" t="str">
        <f>VLOOKUP(B34,'пр.взв.'!B6:G93,5,FALSE)</f>
        <v>004063</v>
      </c>
      <c r="G34" s="244" t="str">
        <f>VLOOKUP(B34,'пр.взв.'!B6:G121,6,FALSE)</f>
        <v>Верещагин НП Воронин СМ</v>
      </c>
    </row>
    <row r="35" spans="1:7" ht="8.25" customHeight="1">
      <c r="A35" s="246"/>
      <c r="B35" s="247"/>
      <c r="C35" s="245"/>
      <c r="D35" s="243"/>
      <c r="E35" s="243"/>
      <c r="F35" s="243"/>
      <c r="G35" s="245"/>
    </row>
    <row r="36" spans="1:7" ht="8.25" customHeight="1">
      <c r="A36" s="246" t="s">
        <v>289</v>
      </c>
      <c r="B36" s="247">
        <v>12</v>
      </c>
      <c r="C36" s="244" t="str">
        <f>VLOOKUP(B36,'пр.взв.'!B6:G93,2,FALSE)</f>
        <v>Овчинников Евгений Алексеевич</v>
      </c>
      <c r="D36" s="242" t="str">
        <f>VLOOKUP(B36,'пр.взв.'!B6:G93,3,FALSE)</f>
        <v>17.10.89 мс</v>
      </c>
      <c r="E36" s="242" t="str">
        <f>VLOOKUP(B36,'пр.взв.'!B6:G93,4,FALSE)</f>
        <v>С.Петербург ВС</v>
      </c>
      <c r="F36" s="242" t="str">
        <f>VLOOKUP(B36,'пр.взв.'!B6:G93,5,FALSE)</f>
        <v>001641</v>
      </c>
      <c r="G36" s="244" t="str">
        <f>VLOOKUP(B36,'пр.взв.'!B6:G123,6,FALSE)</f>
        <v>Чмыхалов ВВ</v>
      </c>
    </row>
    <row r="37" spans="1:7" ht="8.25" customHeight="1">
      <c r="A37" s="246"/>
      <c r="B37" s="247"/>
      <c r="C37" s="245"/>
      <c r="D37" s="243"/>
      <c r="E37" s="243"/>
      <c r="F37" s="243"/>
      <c r="G37" s="245"/>
    </row>
    <row r="38" spans="1:7" ht="8.25" customHeight="1">
      <c r="A38" s="246" t="s">
        <v>290</v>
      </c>
      <c r="B38" s="247">
        <v>38</v>
      </c>
      <c r="C38" s="244" t="str">
        <f>VLOOKUP(B38,'пр.взв.'!B6:G93,2,FALSE)</f>
        <v>Клинов Антон Эдуардович</v>
      </c>
      <c r="D38" s="242" t="str">
        <f>VLOOKUP(B38,'пр.взв.'!B6:G93,3,FALSE)</f>
        <v>15.06.87 мсмк</v>
      </c>
      <c r="E38" s="242" t="str">
        <f>VLOOKUP(B38,'пр.взв.'!B6:G93,4,FALSE)</f>
        <v>ПФО Пермь МО</v>
      </c>
      <c r="F38" s="242" t="str">
        <f>VLOOKUP(B38,'пр.взв.'!B6:G93,5,FALSE)</f>
        <v>001212</v>
      </c>
      <c r="G38" s="244" t="str">
        <f>VLOOKUP(B38,'пр.взв.'!B6:G125,6,FALSE)</f>
        <v>Зубков ВД, Забалуев АИ</v>
      </c>
    </row>
    <row r="39" spans="1:7" ht="8.25" customHeight="1">
      <c r="A39" s="246"/>
      <c r="B39" s="247"/>
      <c r="C39" s="245"/>
      <c r="D39" s="243"/>
      <c r="E39" s="243"/>
      <c r="F39" s="243"/>
      <c r="G39" s="245"/>
    </row>
    <row r="40" spans="1:7" ht="8.25" customHeight="1">
      <c r="A40" s="246" t="s">
        <v>290</v>
      </c>
      <c r="B40" s="247">
        <v>20</v>
      </c>
      <c r="C40" s="244" t="str">
        <f>VLOOKUP(B40,'пр.взв.'!B6:G93,2,FALSE)</f>
        <v>Викторов Роман Александрович</v>
      </c>
      <c r="D40" s="242" t="str">
        <f>VLOOKUP(B40,'пр.взв.'!B6:G93,3,FALSE)</f>
        <v>14.01.84 мс</v>
      </c>
      <c r="E40" s="242" t="str">
        <f>VLOOKUP(B40,'пр.взв.'!B6:G93,4,FALSE)</f>
        <v>ЦФО Ярославская Ярославль Д</v>
      </c>
      <c r="F40" s="242" t="str">
        <f>VLOOKUP(B40,'пр.взв.'!B6:G93,5,FALSE)</f>
        <v>000558</v>
      </c>
      <c r="G40" s="244" t="str">
        <f>VLOOKUP(B40,'пр.взв.'!B6:G127,6,FALSE)</f>
        <v>Сапожников СВ Мухин ВВ</v>
      </c>
    </row>
    <row r="41" spans="1:7" ht="8.25" customHeight="1">
      <c r="A41" s="246"/>
      <c r="B41" s="247"/>
      <c r="C41" s="245"/>
      <c r="D41" s="243"/>
      <c r="E41" s="243"/>
      <c r="F41" s="243"/>
      <c r="G41" s="245"/>
    </row>
    <row r="42" spans="1:7" ht="8.25" customHeight="1">
      <c r="A42" s="246" t="s">
        <v>291</v>
      </c>
      <c r="B42" s="247">
        <v>17</v>
      </c>
      <c r="C42" s="244" t="str">
        <f>VLOOKUP(B42,'пр.взв.'!B6:G93,2,FALSE)</f>
        <v>Алиев Джафер Аблямитович</v>
      </c>
      <c r="D42" s="242" t="str">
        <f>VLOOKUP(B42,'пр.взв.'!B6:G93,3,FALSE)</f>
        <v>04.09..88 мс</v>
      </c>
      <c r="E42" s="242" t="str">
        <f>VLOOKUP(B42,'пр.взв.'!B6:G93,4,FALSE)</f>
        <v>ЮФО Краснодарский Крымск МО</v>
      </c>
      <c r="F42" s="242" t="str">
        <f>VLOOKUP(B42,'пр.взв.'!B6:G93,5,FALSE)</f>
        <v>001178</v>
      </c>
      <c r="G42" s="244" t="str">
        <f>VLOOKUP(B42,'пр.взв.'!B6:G129,6,FALSE)</f>
        <v>Адамян АВ</v>
      </c>
    </row>
    <row r="43" spans="1:7" ht="8.25" customHeight="1">
      <c r="A43" s="246"/>
      <c r="B43" s="247"/>
      <c r="C43" s="245"/>
      <c r="D43" s="243"/>
      <c r="E43" s="243"/>
      <c r="F43" s="243"/>
      <c r="G43" s="245"/>
    </row>
    <row r="44" spans="1:7" ht="8.25" customHeight="1">
      <c r="A44" s="246" t="s">
        <v>291</v>
      </c>
      <c r="B44" s="247">
        <v>31</v>
      </c>
      <c r="C44" s="244" t="str">
        <f>VLOOKUP(B44,'пр.взв.'!B6:G93,2,FALSE)</f>
        <v>Кожинов Владимир Александрович</v>
      </c>
      <c r="D44" s="242" t="str">
        <f>VLOOKUP(B44,'пр.взв.'!B5:G131,3,FALSE)</f>
        <v>28.08.88 мс</v>
      </c>
      <c r="E44" s="242" t="str">
        <f>VLOOKUP(B44,'пр.взв.'!B6:G93,4,FALSE)</f>
        <v>ПФО Пермский Краснокамск Д</v>
      </c>
      <c r="F44" s="242" t="str">
        <f>VLOOKUP(B44,'пр.взв.'!B6:G93,5,FALSE)</f>
        <v>008219</v>
      </c>
      <c r="G44" s="244" t="str">
        <f>VLOOKUP(B44,'пр.взв.'!B6:G131,6,FALSE)</f>
        <v>Мухаметшин РГ</v>
      </c>
    </row>
    <row r="45" spans="1:7" ht="8.25" customHeight="1">
      <c r="A45" s="246"/>
      <c r="B45" s="247"/>
      <c r="C45" s="245"/>
      <c r="D45" s="243"/>
      <c r="E45" s="243"/>
      <c r="F45" s="243"/>
      <c r="G45" s="245"/>
    </row>
    <row r="46" spans="1:7" ht="8.25" customHeight="1">
      <c r="A46" s="246" t="s">
        <v>291</v>
      </c>
      <c r="B46" s="247">
        <v>10</v>
      </c>
      <c r="C46" s="244" t="str">
        <f>VLOOKUP(B46,'пр.взв.'!B6:G93,2,FALSE)</f>
        <v>Анисимов Сергей Юрьевич</v>
      </c>
      <c r="D46" s="242" t="str">
        <f>VLOOKUP(B46,'пр.взв.'!B6:G93,3,FALSE)</f>
        <v>08.01.86 мс</v>
      </c>
      <c r="E46" s="242" t="str">
        <f>VLOOKUP(B46,'пр.взв.'!B6:G93,4,FALSE)</f>
        <v>С.Петербург ВС</v>
      </c>
      <c r="F46" s="242" t="str">
        <f>VLOOKUP(B46,'пр.взв.'!B6:G93,5,FALSE)</f>
        <v>000275</v>
      </c>
      <c r="G46" s="244" t="str">
        <f>VLOOKUP(B46,'пр.взв.'!B6:G133,6,FALSE)</f>
        <v>Павлов АЮ</v>
      </c>
    </row>
    <row r="47" spans="1:7" ht="8.25" customHeight="1">
      <c r="A47" s="246"/>
      <c r="B47" s="247"/>
      <c r="C47" s="245"/>
      <c r="D47" s="243"/>
      <c r="E47" s="243"/>
      <c r="F47" s="243"/>
      <c r="G47" s="245"/>
    </row>
    <row r="48" spans="1:7" ht="8.25" customHeight="1">
      <c r="A48" s="246" t="s">
        <v>291</v>
      </c>
      <c r="B48" s="247">
        <v>40</v>
      </c>
      <c r="C48" s="244" t="str">
        <f>VLOOKUP(B48,'пр.взв.'!B6:G93,2,FALSE)</f>
        <v>Завалей Сергей Викторович</v>
      </c>
      <c r="D48" s="242" t="str">
        <f>VLOOKUP(B48,'пр.взв.'!B6:G93,3,FALSE)</f>
        <v>31.12.88 мс</v>
      </c>
      <c r="E48" s="242" t="str">
        <f>VLOOKUP(B48,'пр.взв.'!B6:G93,4,FALSE)</f>
        <v>ДВФО Приморский Владивосток</v>
      </c>
      <c r="F48" s="242" t="str">
        <f>VLOOKUP(B48,'пр.взв.'!B6:G93,5,FALSE)</f>
        <v>001182</v>
      </c>
      <c r="G48" s="244" t="str">
        <f>VLOOKUP(B48,'пр.взв.'!B6:G135,6,FALSE)</f>
        <v>Денисов ВЛ</v>
      </c>
    </row>
    <row r="49" spans="1:7" ht="8.25" customHeight="1">
      <c r="A49" s="246"/>
      <c r="B49" s="247"/>
      <c r="C49" s="245"/>
      <c r="D49" s="243"/>
      <c r="E49" s="243"/>
      <c r="F49" s="243"/>
      <c r="G49" s="245"/>
    </row>
    <row r="50" spans="1:7" ht="8.25" customHeight="1">
      <c r="A50" s="246" t="s">
        <v>292</v>
      </c>
      <c r="B50" s="247">
        <v>1</v>
      </c>
      <c r="C50" s="244" t="str">
        <f>VLOOKUP(B50,'пр.взв.'!B6:G93,2,FALSE)</f>
        <v>Меринов Алексей Константинович</v>
      </c>
      <c r="D50" s="242" t="str">
        <f>VLOOKUP(B50,'пр.взв.'!B6:G93,3,FALSE)</f>
        <v>27.12.87 кмс</v>
      </c>
      <c r="E50" s="242" t="str">
        <f>VLOOKUP(B50,'пр.взв.'!B6:G93,4,FALSE)</f>
        <v>ЦФО Воронежская Ворнонеж ЛОК</v>
      </c>
      <c r="F50" s="242" t="str">
        <f>VLOOKUP(B50,'пр.взв.'!B6:G93,5,FALSE)</f>
        <v>002166</v>
      </c>
      <c r="G50" s="244" t="str">
        <f>VLOOKUP(B50,'пр.взв.'!B6:G137,6,FALSE)</f>
        <v>Гончаров СЮ</v>
      </c>
    </row>
    <row r="51" spans="1:7" ht="8.25" customHeight="1">
      <c r="A51" s="246"/>
      <c r="B51" s="247"/>
      <c r="C51" s="245"/>
      <c r="D51" s="243"/>
      <c r="E51" s="243"/>
      <c r="F51" s="243"/>
      <c r="G51" s="245"/>
    </row>
    <row r="52" spans="1:7" ht="8.25" customHeight="1">
      <c r="A52" s="246" t="s">
        <v>292</v>
      </c>
      <c r="B52" s="247">
        <v>25</v>
      </c>
      <c r="C52" s="244" t="str">
        <f>VLOOKUP(B52,'пр.взв.'!B6:G93,2,FALSE)</f>
        <v>Хорошилов Антон Андреевич</v>
      </c>
      <c r="D52" s="242" t="str">
        <f>VLOOKUP(B52,'пр.взв.'!B6:G93,3,FALSE)</f>
        <v>14.05.87 мс</v>
      </c>
      <c r="E52" s="242" t="str">
        <f>VLOOKUP(B52,'пр.взв.'!B6:G93,4,FALSE)</f>
        <v>Москва Д</v>
      </c>
      <c r="F52" s="242" t="str">
        <f>VLOOKUP(B52,'пр.взв.'!B6:G93,5,FALSE)</f>
        <v>000247</v>
      </c>
      <c r="G52" s="244" t="str">
        <f>VLOOKUP(B52,'пр.взв.'!B6:G139,6,FALSE)</f>
        <v>Фунтиков ПВ Бобров АА Павлов ДА</v>
      </c>
    </row>
    <row r="53" spans="1:7" ht="8.25" customHeight="1">
      <c r="A53" s="246"/>
      <c r="B53" s="247"/>
      <c r="C53" s="245"/>
      <c r="D53" s="243"/>
      <c r="E53" s="243"/>
      <c r="F53" s="243"/>
      <c r="G53" s="245"/>
    </row>
    <row r="54" spans="1:7" ht="8.25" customHeight="1">
      <c r="A54" s="246" t="s">
        <v>292</v>
      </c>
      <c r="B54" s="247">
        <v>21</v>
      </c>
      <c r="C54" s="244" t="str">
        <f>VLOOKUP(B54,'пр.взв.'!B6:G93,2,FALSE)</f>
        <v>Костоев Артур Исропилович</v>
      </c>
      <c r="D54" s="242" t="str">
        <f>VLOOKUP(B54,'пр.взв.'!B6:G93,3,FALSE)</f>
        <v>17.03.91 кмс</v>
      </c>
      <c r="E54" s="242" t="str">
        <f>VLOOKUP(B54,'пр.взв.'!B6:G93,4,FALSE)</f>
        <v>ПФО Самарская Самара Д</v>
      </c>
      <c r="F54" s="256">
        <f>VLOOKUP(B54,'пр.взв.'!B6:G93,5,FALSE)</f>
        <v>0</v>
      </c>
      <c r="G54" s="244" t="str">
        <f>VLOOKUP(B54,'пр.взв.'!B6:G141,6,FALSE)</f>
        <v>Рахмулков РА</v>
      </c>
    </row>
    <row r="55" spans="1:7" ht="8.25" customHeight="1">
      <c r="A55" s="246"/>
      <c r="B55" s="247"/>
      <c r="C55" s="245"/>
      <c r="D55" s="243"/>
      <c r="E55" s="243"/>
      <c r="F55" s="257"/>
      <c r="G55" s="245"/>
    </row>
    <row r="56" spans="1:7" ht="8.25" customHeight="1">
      <c r="A56" s="246" t="s">
        <v>292</v>
      </c>
      <c r="B56" s="247">
        <v>43</v>
      </c>
      <c r="C56" s="244" t="str">
        <f>VLOOKUP(B56,'пр.взв.'!B6:G93,2,FALSE)</f>
        <v>Еричев Андрей Александрович</v>
      </c>
      <c r="D56" s="242" t="str">
        <f>VLOOKUP(B56,'пр.взв.'!B6:G93,3,FALSE)</f>
        <v>30.04.86 мс</v>
      </c>
      <c r="E56" s="242" t="str">
        <f>VLOOKUP(B56,'пр.взв.'!B6:G93,4,FALSE)</f>
        <v>ЦФО Владимирская Владимир Д</v>
      </c>
      <c r="F56" s="242" t="str">
        <f>VLOOKUP(B56,'пр.взв.'!B6:G93,5,FALSE)</f>
        <v>002145</v>
      </c>
      <c r="G56" s="244" t="str">
        <f>VLOOKUP(B56,'пр.взв.'!B6:G143,6,FALSE)</f>
        <v>Синюков ЮА</v>
      </c>
    </row>
    <row r="57" spans="1:7" ht="8.25" customHeight="1">
      <c r="A57" s="246"/>
      <c r="B57" s="247"/>
      <c r="C57" s="245"/>
      <c r="D57" s="243"/>
      <c r="E57" s="243"/>
      <c r="F57" s="243"/>
      <c r="G57" s="245"/>
    </row>
    <row r="58" spans="1:7" ht="8.25" customHeight="1">
      <c r="A58" s="246" t="s">
        <v>292</v>
      </c>
      <c r="B58" s="247">
        <v>23</v>
      </c>
      <c r="C58" s="244" t="str">
        <f>VLOOKUP(B58,'пр.взв.'!B6:G93,2,FALSE)</f>
        <v>Хованский Сергей Александрович</v>
      </c>
      <c r="D58" s="242" t="str">
        <f>VLOOKUP(B58,'пр.взв.'!B6:G93,3,FALSE)</f>
        <v>09.04.81 мс</v>
      </c>
      <c r="E58" s="242" t="str">
        <f>VLOOKUP(B58,'пр.взв.'!B6:G93,4,FALSE)</f>
        <v>ЮФО Краснодарский Лабинск Д</v>
      </c>
      <c r="F58" s="242" t="str">
        <f>VLOOKUP(B58,'пр.взв.'!B6:G93,5,FALSE)</f>
        <v>006567</v>
      </c>
      <c r="G58" s="244" t="str">
        <f>VLOOKUP(B58,'пр.взв.'!B6:G145,6,FALSE)</f>
        <v>Нагоев РМ</v>
      </c>
    </row>
    <row r="59" spans="1:7" ht="8.25" customHeight="1">
      <c r="A59" s="246"/>
      <c r="B59" s="247"/>
      <c r="C59" s="245"/>
      <c r="D59" s="243"/>
      <c r="E59" s="243"/>
      <c r="F59" s="243"/>
      <c r="G59" s="245"/>
    </row>
    <row r="60" spans="1:7" ht="8.25" customHeight="1">
      <c r="A60" s="246" t="s">
        <v>292</v>
      </c>
      <c r="B60" s="247">
        <v>15</v>
      </c>
      <c r="C60" s="244" t="str">
        <f>VLOOKUP(B60,'пр.взв.'!B6:G93,2,FALSE)</f>
        <v>Сапожников Владимир Сергеевич</v>
      </c>
      <c r="D60" s="242" t="str">
        <f>VLOOKUP(B60,'пр.взв.'!B6:G93,3,FALSE)</f>
        <v>22.05.81 мс</v>
      </c>
      <c r="E60" s="242" t="str">
        <f>VLOOKUP(B60,'пр.взв.'!B6:G93,4,FALSE)</f>
        <v>ЦФО Ярославская Ярославль Д</v>
      </c>
      <c r="F60" s="242" t="str">
        <f>VLOOKUP(B60,'пр.взв.'!B6:G93,5,FALSE)</f>
        <v>004063</v>
      </c>
      <c r="G60" s="244" t="str">
        <f>VLOOKUP(B60,'пр.взв.'!B6:G147,6,FALSE)</f>
        <v>Панов ВВ Сапожников СВ</v>
      </c>
    </row>
    <row r="61" spans="1:7" ht="8.25" customHeight="1">
      <c r="A61" s="246"/>
      <c r="B61" s="247"/>
      <c r="C61" s="245"/>
      <c r="D61" s="243"/>
      <c r="E61" s="243"/>
      <c r="F61" s="243"/>
      <c r="G61" s="245"/>
    </row>
    <row r="62" spans="1:7" ht="8.25" customHeight="1">
      <c r="A62" s="246" t="s">
        <v>292</v>
      </c>
      <c r="B62" s="247">
        <v>18</v>
      </c>
      <c r="C62" s="244" t="str">
        <f>VLOOKUP(B62,'пр.взв.'!B6:G93,2,FALSE)</f>
        <v>Мухаметуллин Тимур Рашидович</v>
      </c>
      <c r="D62" s="242" t="str">
        <f>VLOOKUP(B62,'пр.взв.'!B6:G93,3,FALSE)</f>
        <v>06.08.85 мс</v>
      </c>
      <c r="E62" s="242" t="str">
        <f>VLOOKUP(B62,'пр.взв.'!B6:G93,4,FALSE)</f>
        <v>СФО Омск Д</v>
      </c>
      <c r="F62" s="242" t="str">
        <f>VLOOKUP(B62,'пр.взв.'!B6:G93,5,FALSE)</f>
        <v>001457</v>
      </c>
      <c r="G62" s="244" t="str">
        <f>VLOOKUP(B62,'пр.взв.'!B6:G149,6,FALSE)</f>
        <v>Мордвин МВ Литманович АВ</v>
      </c>
    </row>
    <row r="63" spans="1:7" ht="8.25" customHeight="1">
      <c r="A63" s="246"/>
      <c r="B63" s="247"/>
      <c r="C63" s="245"/>
      <c r="D63" s="243"/>
      <c r="E63" s="243"/>
      <c r="F63" s="243"/>
      <c r="G63" s="245"/>
    </row>
    <row r="64" spans="1:7" ht="8.25" customHeight="1">
      <c r="A64" s="246" t="s">
        <v>292</v>
      </c>
      <c r="B64" s="247">
        <v>26</v>
      </c>
      <c r="C64" s="244" t="str">
        <f>VLOOKUP(B64,'пр.взв.'!B6:G93,2,FALSE)</f>
        <v>Кордоев Сумер Аркадьевич</v>
      </c>
      <c r="D64" s="242" t="str">
        <f>VLOOKUP(B64,'пр.взв.'!B6:G93,3,FALSE)</f>
        <v>28.06.87 кмс</v>
      </c>
      <c r="E64" s="242" t="str">
        <f>VLOOKUP(B64,'пр.взв.'!B6:G93,4,FALSE)</f>
        <v>СФО Новосибирская Новосибирск Д</v>
      </c>
      <c r="F64" s="242" t="str">
        <f>VLOOKUP(B64,'пр.взв.'!B6:G93,5,FALSE)</f>
        <v>008989</v>
      </c>
      <c r="G64" s="244" t="str">
        <f>VLOOKUP(B64,'пр.взв.'!B6:G151,6,FALSE)</f>
        <v>Томилов ИА Аткунов СЮ</v>
      </c>
    </row>
    <row r="65" spans="1:7" ht="8.25" customHeight="1">
      <c r="A65" s="246"/>
      <c r="B65" s="247"/>
      <c r="C65" s="245"/>
      <c r="D65" s="243"/>
      <c r="E65" s="243"/>
      <c r="F65" s="243"/>
      <c r="G65" s="245"/>
    </row>
    <row r="66" spans="1:7" ht="8.25" customHeight="1">
      <c r="A66" s="246" t="s">
        <v>292</v>
      </c>
      <c r="B66" s="247">
        <v>14</v>
      </c>
      <c r="C66" s="244" t="str">
        <f>VLOOKUP(B66,'пр.взв.'!B6:G93,2,FALSE)</f>
        <v>Лакурин Сергей Сергеевич</v>
      </c>
      <c r="D66" s="242" t="str">
        <f>VLOOKUP(B66,'пр.взв.'!B6:G93,3,FALSE)</f>
        <v>05.04.90 кмс</v>
      </c>
      <c r="E66" s="242" t="str">
        <f>VLOOKUP(B66,'пр.взв.'!B6:G93,4,FALSE)</f>
        <v>ЮФО Ростовская Новочеркасск ЛОК</v>
      </c>
      <c r="F66" s="242" t="str">
        <f>VLOOKUP(B66,'пр.взв.'!B6:G93,5,FALSE)</f>
        <v>006218</v>
      </c>
      <c r="G66" s="244" t="str">
        <f>VLOOKUP(B66,'пр.взв.'!B6:G153,6,FALSE)</f>
        <v>Минаев АВ</v>
      </c>
    </row>
    <row r="67" spans="1:7" ht="8.25" customHeight="1">
      <c r="A67" s="246"/>
      <c r="B67" s="247"/>
      <c r="C67" s="245"/>
      <c r="D67" s="243"/>
      <c r="E67" s="243"/>
      <c r="F67" s="243"/>
      <c r="G67" s="245"/>
    </row>
    <row r="68" spans="1:7" ht="8.25" customHeight="1">
      <c r="A68" s="246" t="s">
        <v>292</v>
      </c>
      <c r="B68" s="247">
        <v>28</v>
      </c>
      <c r="C68" s="244" t="str">
        <f>VLOOKUP(B68,'пр.взв.'!B6:G93,2,FALSE)</f>
        <v>Шулаков Дмитрий Витальевич</v>
      </c>
      <c r="D68" s="242" t="str">
        <f>VLOOKUP(B68,'пр.взв.'!B6:G93,3,FALSE)</f>
        <v>20.08.84 мс</v>
      </c>
      <c r="E68" s="242" t="str">
        <f>VLOOKUP(B68,'пр.взв.'!B6:G93,4,FALSE)</f>
        <v>ПФО Пермь Д</v>
      </c>
      <c r="F68" s="242" t="str">
        <f>VLOOKUP(B68,'пр.взв.'!B6:G93,5,FALSE)</f>
        <v>000486</v>
      </c>
      <c r="G68" s="244" t="str">
        <f>VLOOKUP(B68,'пр.взв.'!B6:G155,6,FALSE)</f>
        <v>Забалуев АИ</v>
      </c>
    </row>
    <row r="69" spans="1:7" ht="8.25" customHeight="1">
      <c r="A69" s="246"/>
      <c r="B69" s="247"/>
      <c r="C69" s="245"/>
      <c r="D69" s="243"/>
      <c r="E69" s="243"/>
      <c r="F69" s="243"/>
      <c r="G69" s="245"/>
    </row>
    <row r="70" spans="1:7" ht="8.25" customHeight="1">
      <c r="A70" s="246" t="s">
        <v>292</v>
      </c>
      <c r="B70" s="247">
        <v>24</v>
      </c>
      <c r="C70" s="244" t="str">
        <f>VLOOKUP(B70,'пр.взв.'!B6:G93,2,FALSE)</f>
        <v>Селиков Алексей Александрович</v>
      </c>
      <c r="D70" s="242" t="str">
        <f>VLOOKUP(B70,'пр.взв.'!B6:G93,3,FALSE)</f>
        <v>01.06.87 мс</v>
      </c>
      <c r="E70" s="242" t="str">
        <f>VLOOKUP(B70,'пр.взв.'!B6:G93,4,FALSE)</f>
        <v>УФО Свердловская Екатеринбург Д</v>
      </c>
      <c r="F70" s="242" t="str">
        <f>VLOOKUP(B70,'пр.взв.'!B6:G93,5,FALSE)</f>
        <v>000368</v>
      </c>
      <c r="G70" s="244" t="str">
        <f>VLOOKUP(B70,'пр.взв.'!B6:G157,6,FALSE)</f>
        <v>Стеннков ВГ Мельников АН</v>
      </c>
    </row>
    <row r="71" spans="1:7" ht="8.25" customHeight="1">
      <c r="A71" s="246"/>
      <c r="B71" s="247"/>
      <c r="C71" s="245"/>
      <c r="D71" s="243"/>
      <c r="E71" s="243"/>
      <c r="F71" s="243"/>
      <c r="G71" s="245"/>
    </row>
    <row r="72" spans="1:7" ht="8.25" customHeight="1">
      <c r="A72" s="246" t="s">
        <v>292</v>
      </c>
      <c r="B72" s="247">
        <v>32</v>
      </c>
      <c r="C72" s="244" t="str">
        <f>VLOOKUP(B72,'пр.взв.'!B6:G93,2,FALSE)</f>
        <v>Ерошомов Марат Николаевич</v>
      </c>
      <c r="D72" s="242" t="str">
        <f>VLOOKUP(B72,'пр.взв.'!B6:G93,3,FALSE)</f>
        <v>28.11.85 мс</v>
      </c>
      <c r="E72" s="242" t="str">
        <f>VLOOKUP(B72,'пр.взв.'!B6:G93,4,FALSE)</f>
        <v>ПФО Нижегородская Выкса ПР</v>
      </c>
      <c r="F72" s="242" t="str">
        <f>VLOOKUP(B72,'пр.взв.'!B6:G93,5,FALSE)</f>
        <v>008335</v>
      </c>
      <c r="G72" s="244" t="str">
        <f>VLOOKUP(B72,'пр.взв.'!B6:G159,6,FALSE)</f>
        <v>Гордеев МА</v>
      </c>
    </row>
    <row r="73" spans="1:7" ht="8.25" customHeight="1">
      <c r="A73" s="246"/>
      <c r="B73" s="247"/>
      <c r="C73" s="245"/>
      <c r="D73" s="243"/>
      <c r="E73" s="243"/>
      <c r="F73" s="243"/>
      <c r="G73" s="245"/>
    </row>
    <row r="74" spans="1:7" ht="8.25" customHeight="1">
      <c r="A74" s="246" t="s">
        <v>293</v>
      </c>
      <c r="B74" s="247">
        <v>33</v>
      </c>
      <c r="C74" s="244" t="str">
        <f>VLOOKUP(B74,'пр.взв.'!B6:G93,2,FALSE)</f>
        <v>Федоров Иннокентий Алексеевич</v>
      </c>
      <c r="D74" s="242" t="str">
        <f>VLOOKUP(B74,'пр.взв.'!B6:G93,3,FALSE)</f>
        <v>14.8.88 мс</v>
      </c>
      <c r="E74" s="242" t="str">
        <f>VLOOKUP(B74,'пр.взв.'!B6:G93,4,FALSE)</f>
        <v>СФО Кемеровская Новокузнецк ПР</v>
      </c>
      <c r="F74" s="242" t="str">
        <f>VLOOKUP(B74,'пр.взв.'!B6:G93,5,FALSE)</f>
        <v>009051</v>
      </c>
      <c r="G74" s="244" t="str">
        <f>VLOOKUP(B74,'пр.взв.'!B6:G161,6,FALSE)</f>
        <v>Кызлаков ЛА</v>
      </c>
    </row>
    <row r="75" spans="1:7" ht="8.25" customHeight="1">
      <c r="A75" s="246"/>
      <c r="B75" s="247"/>
      <c r="C75" s="245"/>
      <c r="D75" s="243"/>
      <c r="E75" s="243"/>
      <c r="F75" s="243"/>
      <c r="G75" s="245"/>
    </row>
    <row r="76" spans="1:7" ht="8.25" customHeight="1">
      <c r="A76" s="246" t="s">
        <v>293</v>
      </c>
      <c r="B76" s="247">
        <v>9</v>
      </c>
      <c r="C76" s="244" t="str">
        <f>VLOOKUP(B76,'пр.взв.'!B6:G93,2,FALSE)</f>
        <v>Аристов Александр Евгеньевич</v>
      </c>
      <c r="D76" s="242" t="str">
        <f>VLOOKUP(B76,'пр.взв.'!B6:G93,3,FALSE)</f>
        <v>15.09.82 мс</v>
      </c>
      <c r="E76" s="242" t="str">
        <f>VLOOKUP(B76,'пр.взв.'!B6:G93,4,FALSE)</f>
        <v>ПФО Саратовская Саратов Д</v>
      </c>
      <c r="F76" s="242" t="str">
        <f>VLOOKUP(B76,'пр.взв.'!B6:G93,5,FALSE)</f>
        <v>008332</v>
      </c>
      <c r="G76" s="244" t="str">
        <f>VLOOKUP(B76,'пр.взв.'!B6:G163,6,FALSE)</f>
        <v>Рожков ВИ</v>
      </c>
    </row>
    <row r="77" spans="1:7" ht="8.25" customHeight="1">
      <c r="A77" s="246"/>
      <c r="B77" s="247"/>
      <c r="C77" s="245"/>
      <c r="D77" s="243"/>
      <c r="E77" s="243"/>
      <c r="F77" s="243"/>
      <c r="G77" s="245"/>
    </row>
    <row r="78" spans="1:7" ht="8.25" customHeight="1">
      <c r="A78" s="246" t="s">
        <v>293</v>
      </c>
      <c r="B78" s="247">
        <v>5</v>
      </c>
      <c r="C78" s="244" t="str">
        <f>VLOOKUP(B78,'пр.взв.'!B6:G93,2,FALSE)</f>
        <v>Дуломаев Виктор Вячеславович</v>
      </c>
      <c r="D78" s="242" t="str">
        <f>VLOOKUP(B78,'пр.взв.'!B6:G93,3,FALSE)</f>
        <v>27.01.86 мс</v>
      </c>
      <c r="E78" s="242" t="str">
        <f>VLOOKUP(B78,'пр.взв.'!B6:G93,4,FALSE)</f>
        <v>СФО Бурятия  МО</v>
      </c>
      <c r="F78" s="242" t="str">
        <f>VLOOKUP(B78,'пр.взв.'!B6:G93,5,FALSE)</f>
        <v>001897</v>
      </c>
      <c r="G78" s="244" t="str">
        <f>VLOOKUP(B78,'пр.взв.'!B6:G165,6,FALSE)</f>
        <v>Санжиев ТШ</v>
      </c>
    </row>
    <row r="79" spans="1:7" ht="8.25" customHeight="1">
      <c r="A79" s="246"/>
      <c r="B79" s="247"/>
      <c r="C79" s="245"/>
      <c r="D79" s="243"/>
      <c r="E79" s="243"/>
      <c r="F79" s="243"/>
      <c r="G79" s="245"/>
    </row>
    <row r="80" spans="1:7" ht="8.25" customHeight="1">
      <c r="A80" s="246" t="s">
        <v>293</v>
      </c>
      <c r="B80" s="247">
        <v>35</v>
      </c>
      <c r="C80" s="244" t="str">
        <f>VLOOKUP(B80,'пр.взв.'!B6:G93,2,FALSE)</f>
        <v>Блохин Владимир Александрович</v>
      </c>
      <c r="D80" s="242" t="str">
        <f>VLOOKUP(B80,'пр.взв.'!B6:G93,3,FALSE)</f>
        <v>05.02.83 мс</v>
      </c>
      <c r="E80" s="242" t="str">
        <f>VLOOKUP(B80,'пр.взв.'!B6:G93,4,FALSE)</f>
        <v>ЦФО Рязанская Рязань МО</v>
      </c>
      <c r="F80" s="242" t="str">
        <f>VLOOKUP(B80,'пр.взв.'!B6:G93,5,FALSE)</f>
        <v>001503</v>
      </c>
      <c r="G80" s="244" t="str">
        <f>VLOOKUP(B80,'пр.взв.'!B6:G167,6,FALSE)</f>
        <v>Гаврюшин ЮА Гришакин КВ</v>
      </c>
    </row>
    <row r="81" spans="1:7" ht="8.25" customHeight="1">
      <c r="A81" s="246"/>
      <c r="B81" s="247"/>
      <c r="C81" s="245"/>
      <c r="D81" s="243"/>
      <c r="E81" s="243"/>
      <c r="F81" s="243"/>
      <c r="G81" s="245"/>
    </row>
    <row r="82" spans="1:7" ht="8.25" customHeight="1">
      <c r="A82" s="246" t="s">
        <v>293</v>
      </c>
      <c r="B82" s="247">
        <v>11</v>
      </c>
      <c r="C82" s="244" t="str">
        <f>VLOOKUP(B82,'пр.взв.'!B6:G93,2,FALSE)</f>
        <v>Вахрамеев Роман Геннадьевич</v>
      </c>
      <c r="D82" s="242" t="str">
        <f>VLOOKUP(B82,'пр.взв.'!B6:G93,3,FALSE)</f>
        <v>12.07.85 мс</v>
      </c>
      <c r="E82" s="242" t="str">
        <f>VLOOKUP(B82,'пр.взв.'!B6:G93,4,FALSE)</f>
        <v>УФО Свердловская Екатеринбург </v>
      </c>
      <c r="F82" s="242" t="str">
        <f>VLOOKUP(B82,'пр.взв.'!B6:G93,5,FALSE)</f>
        <v>001546</v>
      </c>
      <c r="G82" s="244" t="str">
        <f>VLOOKUP(B82,'пр.взв.'!B6:G169,6,FALSE)</f>
        <v>Кустов АЮ</v>
      </c>
    </row>
    <row r="83" spans="1:7" ht="8.25" customHeight="1">
      <c r="A83" s="246"/>
      <c r="B83" s="247"/>
      <c r="C83" s="245"/>
      <c r="D83" s="243"/>
      <c r="E83" s="243"/>
      <c r="F83" s="243"/>
      <c r="G83" s="245"/>
    </row>
    <row r="84" spans="1:7" ht="8.25" customHeight="1">
      <c r="A84" s="246" t="s">
        <v>293</v>
      </c>
      <c r="B84" s="247">
        <v>7</v>
      </c>
      <c r="C84" s="244" t="str">
        <f>VLOOKUP(B84,'пр.взв.'!B6:G93,2,FALSE)</f>
        <v>Гусманов Эльдар Азатович</v>
      </c>
      <c r="D84" s="242" t="str">
        <f>VLOOKUP(B84,'пр.взв.'!B6:G93,3,FALSE)</f>
        <v>27.03.87 мс</v>
      </c>
      <c r="E84" s="242" t="str">
        <f>VLOOKUP(B84,'пр.взв.'!B6:G93,4,FALSE)</f>
        <v>ПФО Нижегородская Дзержинск Д</v>
      </c>
      <c r="F84" s="242" t="str">
        <f>VLOOKUP(B84,'пр.взв.'!B6:G93,5,FALSE)</f>
        <v>000571</v>
      </c>
      <c r="G84" s="244" t="str">
        <f>VLOOKUP(B84,'пр.взв.'!B6:G171,6,FALSE)</f>
        <v>Герасимов ВЛ</v>
      </c>
    </row>
    <row r="85" spans="1:7" ht="8.25" customHeight="1">
      <c r="A85" s="246"/>
      <c r="B85" s="247"/>
      <c r="C85" s="245"/>
      <c r="D85" s="243"/>
      <c r="E85" s="243"/>
      <c r="F85" s="243"/>
      <c r="G85" s="245"/>
    </row>
    <row r="86" spans="1:7" ht="8.25" customHeight="1">
      <c r="A86" s="246" t="s">
        <v>293</v>
      </c>
      <c r="B86" s="247">
        <v>2</v>
      </c>
      <c r="C86" s="244" t="str">
        <f>VLOOKUP(B86,'пр.взв.'!B6:G93,2,FALSE)</f>
        <v>Абрамов Александр Геннадьевич</v>
      </c>
      <c r="D86" s="242" t="str">
        <f>VLOOKUP(B86,'пр.взв.'!B6:G93,3,FALSE)</f>
        <v>04.04.85 мс</v>
      </c>
      <c r="E86" s="242" t="str">
        <f>VLOOKUP(B86,'пр.взв.'!B6:G93,4,FALSE)</f>
        <v>Москва Д</v>
      </c>
      <c r="F86" s="242" t="str">
        <f>VLOOKUP(B86,'пр.взв.'!B6:G93,5,FALSE)</f>
        <v>00692</v>
      </c>
      <c r="G86" s="244" t="str">
        <f>VLOOKUP(B86,'пр.взв.'!B6:G173,6,FALSE)</f>
        <v>Астахов ДБ Попов ДВ</v>
      </c>
    </row>
    <row r="87" spans="1:7" ht="8.25" customHeight="1">
      <c r="A87" s="246"/>
      <c r="B87" s="247"/>
      <c r="C87" s="245"/>
      <c r="D87" s="243"/>
      <c r="E87" s="243"/>
      <c r="F87" s="243"/>
      <c r="G87" s="245"/>
    </row>
    <row r="88" spans="1:7" ht="8.25" customHeight="1">
      <c r="A88" s="246" t="s">
        <v>293</v>
      </c>
      <c r="B88" s="247">
        <v>42</v>
      </c>
      <c r="C88" s="244" t="str">
        <f>VLOOKUP(B88,'пр.взв.'!B6:G93,2,FALSE)</f>
        <v>Шафиков Рустам Рафисович</v>
      </c>
      <c r="D88" s="242" t="str">
        <f>VLOOKUP(B88,'пр.взв.'!B6:G93,3,FALSE)</f>
        <v>22.04.87 кмс</v>
      </c>
      <c r="E88" s="242" t="str">
        <f>VLOOKUP(B88,'пр.взв.'!B6:G93,4,FALSE)</f>
        <v>УФО ХМАО Радужный МО</v>
      </c>
      <c r="F88" s="242" t="str">
        <f>VLOOKUP(B88,'пр.взв.'!B6:G93,5,FALSE)</f>
        <v>008910</v>
      </c>
      <c r="G88" s="244" t="str">
        <f>VLOOKUP(B88,'пр.взв.'!B6:G175,6,FALSE)</f>
        <v>Агеев ОВ Дыбенко КВ</v>
      </c>
    </row>
    <row r="89" spans="1:7" ht="8.25" customHeight="1">
      <c r="A89" s="246"/>
      <c r="B89" s="247"/>
      <c r="C89" s="245"/>
      <c r="D89" s="243"/>
      <c r="E89" s="243"/>
      <c r="F89" s="243"/>
      <c r="G89" s="245"/>
    </row>
    <row r="90" spans="1:7" ht="8.25" customHeight="1">
      <c r="A90" s="246" t="s">
        <v>293</v>
      </c>
      <c r="B90" s="247">
        <v>8</v>
      </c>
      <c r="C90" s="244" t="str">
        <f>VLOOKUP(B90,'пр.взв.'!B6:G93,2,FALSE)</f>
        <v>Керимов Мурсал Фаризович</v>
      </c>
      <c r="D90" s="242" t="str">
        <f>VLOOKUP(B90,'пр.взв.'!B6:G93,3,FALSE)</f>
        <v>06.03.86 мс</v>
      </c>
      <c r="E90" s="242" t="str">
        <f>VLOOKUP(B90,'пр.взв.'!B6:G93,4,FALSE)</f>
        <v>СЗФО Коми Усинск ПР</v>
      </c>
      <c r="F90" s="242">
        <f>VLOOKUP(B90,'пр.взв.'!B6:G93,5,FALSE)</f>
        <v>0</v>
      </c>
      <c r="G90" s="244" t="str">
        <f>VLOOKUP(B90,'пр.взв.'!B6:G177,6,FALSE)</f>
        <v>Сариев ФК Гарбулин ОА</v>
      </c>
    </row>
    <row r="91" spans="1:7" ht="8.25" customHeight="1">
      <c r="A91" s="246"/>
      <c r="B91" s="247"/>
      <c r="C91" s="245"/>
      <c r="D91" s="243"/>
      <c r="E91" s="243"/>
      <c r="F91" s="243"/>
      <c r="G91" s="245"/>
    </row>
    <row r="92" spans="1:7" ht="8.25" customHeight="1">
      <c r="A92" s="238" t="s">
        <v>278</v>
      </c>
      <c r="B92" s="239"/>
      <c r="C92" s="234" t="s">
        <v>119</v>
      </c>
      <c r="D92" s="236" t="s">
        <v>120</v>
      </c>
      <c r="E92" s="208" t="s">
        <v>121</v>
      </c>
      <c r="F92" s="232" t="s">
        <v>122</v>
      </c>
      <c r="G92" s="234" t="s">
        <v>123</v>
      </c>
    </row>
    <row r="93" spans="1:7" ht="8.25" customHeight="1">
      <c r="A93" s="240"/>
      <c r="B93" s="241"/>
      <c r="C93" s="235"/>
      <c r="D93" s="237"/>
      <c r="E93" s="231"/>
      <c r="F93" s="233"/>
      <c r="G93" s="235"/>
    </row>
    <row r="94" spans="1:5" ht="12.75">
      <c r="A94" s="98" t="s">
        <v>283</v>
      </c>
      <c r="D94" s="101"/>
      <c r="E94" s="98"/>
    </row>
  </sheetData>
  <mergeCells count="319">
    <mergeCell ref="F68:F69"/>
    <mergeCell ref="G68:G69"/>
    <mergeCell ref="A68:A69"/>
    <mergeCell ref="B68:B69"/>
    <mergeCell ref="C68:C69"/>
    <mergeCell ref="D68:D69"/>
    <mergeCell ref="E68:E6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E34:E35"/>
    <mergeCell ref="E36:E37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D28:D29"/>
    <mergeCell ref="A30:A31"/>
    <mergeCell ref="B30:B31"/>
    <mergeCell ref="C30:C31"/>
    <mergeCell ref="D30:D31"/>
    <mergeCell ref="A92:B9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E92:E93"/>
    <mergeCell ref="F92:F93"/>
    <mergeCell ref="G92:G93"/>
    <mergeCell ref="C92:C93"/>
    <mergeCell ref="D92:D93"/>
    <mergeCell ref="B2:C2"/>
    <mergeCell ref="D2:G2"/>
    <mergeCell ref="F3:G3"/>
    <mergeCell ref="C3:E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96"/>
  <sheetViews>
    <sheetView tabSelected="1" workbookViewId="0" topLeftCell="A1">
      <selection activeCell="D98" sqref="D9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255" t="s">
        <v>30</v>
      </c>
      <c r="B1" s="255"/>
      <c r="C1" s="255"/>
      <c r="D1" s="255"/>
      <c r="E1" s="255"/>
      <c r="F1" s="255"/>
      <c r="G1" s="255"/>
    </row>
    <row r="2" spans="2:7" ht="19.5" customHeight="1" thickBot="1">
      <c r="B2" s="275" t="s">
        <v>33</v>
      </c>
      <c r="C2" s="275"/>
      <c r="D2" s="276" t="str">
        <f>HYPERLINK('[1]реквизиты'!$A$2)</f>
        <v>Чемпионат России по САМБО среди мужчин</v>
      </c>
      <c r="E2" s="277"/>
      <c r="F2" s="277"/>
      <c r="G2" s="278"/>
    </row>
    <row r="3" spans="2:7" ht="12.75" customHeight="1">
      <c r="B3" s="103"/>
      <c r="C3" s="279" t="str">
        <f>HYPERLINK('[1]реквизиты'!$A$3)</f>
        <v>18-22 марта 2009 г.     г.  Дмитров</v>
      </c>
      <c r="D3" s="279"/>
      <c r="F3" s="280" t="s">
        <v>264</v>
      </c>
      <c r="G3" s="280"/>
    </row>
    <row r="4" spans="1:7" ht="12.75" customHeight="1">
      <c r="A4" s="268" t="s">
        <v>2</v>
      </c>
      <c r="B4" s="268" t="s">
        <v>3</v>
      </c>
      <c r="C4" s="268" t="s">
        <v>4</v>
      </c>
      <c r="D4" s="268" t="s">
        <v>5</v>
      </c>
      <c r="E4" s="268" t="s">
        <v>6</v>
      </c>
      <c r="F4" s="268" t="s">
        <v>9</v>
      </c>
      <c r="G4" s="268" t="s">
        <v>7</v>
      </c>
    </row>
    <row r="5" spans="1:7" ht="12.75" customHeight="1">
      <c r="A5" s="267"/>
      <c r="B5" s="267"/>
      <c r="C5" s="267"/>
      <c r="D5" s="267"/>
      <c r="E5" s="267"/>
      <c r="F5" s="267"/>
      <c r="G5" s="267"/>
    </row>
    <row r="6" spans="1:7" ht="12.75" customHeight="1">
      <c r="A6" s="264" t="s">
        <v>34</v>
      </c>
      <c r="B6" s="265">
        <v>1</v>
      </c>
      <c r="C6" s="260" t="s">
        <v>228</v>
      </c>
      <c r="D6" s="266" t="s">
        <v>273</v>
      </c>
      <c r="E6" s="258" t="s">
        <v>229</v>
      </c>
      <c r="F6" s="262" t="s">
        <v>272</v>
      </c>
      <c r="G6" s="260" t="s">
        <v>230</v>
      </c>
    </row>
    <row r="7" spans="1:7" ht="15" customHeight="1">
      <c r="A7" s="264"/>
      <c r="B7" s="265"/>
      <c r="C7" s="261"/>
      <c r="D7" s="267"/>
      <c r="E7" s="259"/>
      <c r="F7" s="263"/>
      <c r="G7" s="261"/>
    </row>
    <row r="8" spans="1:7" ht="12.75" customHeight="1">
      <c r="A8" s="264" t="s">
        <v>35</v>
      </c>
      <c r="B8" s="265">
        <v>2</v>
      </c>
      <c r="C8" s="260" t="s">
        <v>93</v>
      </c>
      <c r="D8" s="266" t="s">
        <v>94</v>
      </c>
      <c r="E8" s="258" t="s">
        <v>90</v>
      </c>
      <c r="F8" s="262" t="s">
        <v>95</v>
      </c>
      <c r="G8" s="260" t="s">
        <v>96</v>
      </c>
    </row>
    <row r="9" spans="1:7" ht="15" customHeight="1">
      <c r="A9" s="264"/>
      <c r="B9" s="265"/>
      <c r="C9" s="261"/>
      <c r="D9" s="267"/>
      <c r="E9" s="259"/>
      <c r="F9" s="263"/>
      <c r="G9" s="261"/>
    </row>
    <row r="10" spans="1:7" ht="15" customHeight="1">
      <c r="A10" s="264" t="s">
        <v>36</v>
      </c>
      <c r="B10" s="265">
        <v>3</v>
      </c>
      <c r="C10" s="260" t="s">
        <v>156</v>
      </c>
      <c r="D10" s="266" t="s">
        <v>157</v>
      </c>
      <c r="E10" s="258" t="s">
        <v>158</v>
      </c>
      <c r="F10" s="262" t="s">
        <v>159</v>
      </c>
      <c r="G10" s="260" t="s">
        <v>160</v>
      </c>
    </row>
    <row r="11" spans="1:7" ht="15.75" customHeight="1">
      <c r="A11" s="264"/>
      <c r="B11" s="265"/>
      <c r="C11" s="261"/>
      <c r="D11" s="267"/>
      <c r="E11" s="259"/>
      <c r="F11" s="263"/>
      <c r="G11" s="261"/>
    </row>
    <row r="12" spans="1:7" ht="12.75" customHeight="1">
      <c r="A12" s="264" t="s">
        <v>37</v>
      </c>
      <c r="B12" s="265">
        <v>4</v>
      </c>
      <c r="C12" s="260" t="s">
        <v>175</v>
      </c>
      <c r="D12" s="266" t="s">
        <v>176</v>
      </c>
      <c r="E12" s="258" t="s">
        <v>177</v>
      </c>
      <c r="F12" s="262" t="s">
        <v>178</v>
      </c>
      <c r="G12" s="260" t="s">
        <v>179</v>
      </c>
    </row>
    <row r="13" spans="1:7" ht="15" customHeight="1">
      <c r="A13" s="264"/>
      <c r="B13" s="265"/>
      <c r="C13" s="261"/>
      <c r="D13" s="267"/>
      <c r="E13" s="259"/>
      <c r="F13" s="263"/>
      <c r="G13" s="261"/>
    </row>
    <row r="14" spans="1:7" ht="12.75" customHeight="1">
      <c r="A14" s="264" t="s">
        <v>38</v>
      </c>
      <c r="B14" s="265">
        <v>5</v>
      </c>
      <c r="C14" s="260" t="s">
        <v>267</v>
      </c>
      <c r="D14" s="266" t="s">
        <v>268</v>
      </c>
      <c r="E14" s="258" t="s">
        <v>173</v>
      </c>
      <c r="F14" s="262" t="s">
        <v>269</v>
      </c>
      <c r="G14" s="260" t="s">
        <v>174</v>
      </c>
    </row>
    <row r="15" spans="1:7" ht="15" customHeight="1">
      <c r="A15" s="264"/>
      <c r="B15" s="265"/>
      <c r="C15" s="261"/>
      <c r="D15" s="267"/>
      <c r="E15" s="259"/>
      <c r="F15" s="263"/>
      <c r="G15" s="261"/>
    </row>
    <row r="16" spans="1:7" ht="12.75" customHeight="1">
      <c r="A16" s="264" t="s">
        <v>39</v>
      </c>
      <c r="B16" s="265">
        <v>6</v>
      </c>
      <c r="C16" s="260" t="s">
        <v>199</v>
      </c>
      <c r="D16" s="266" t="s">
        <v>200</v>
      </c>
      <c r="E16" s="258" t="s">
        <v>196</v>
      </c>
      <c r="F16" s="262" t="s">
        <v>201</v>
      </c>
      <c r="G16" s="260" t="s">
        <v>286</v>
      </c>
    </row>
    <row r="17" spans="1:7" ht="15" customHeight="1">
      <c r="A17" s="264"/>
      <c r="B17" s="265"/>
      <c r="C17" s="261"/>
      <c r="D17" s="267"/>
      <c r="E17" s="259"/>
      <c r="F17" s="263"/>
      <c r="G17" s="261"/>
    </row>
    <row r="18" spans="1:7" ht="12.75" customHeight="1">
      <c r="A18" s="264" t="s">
        <v>40</v>
      </c>
      <c r="B18" s="265">
        <v>7</v>
      </c>
      <c r="C18" s="260" t="s">
        <v>114</v>
      </c>
      <c r="D18" s="266" t="s">
        <v>115</v>
      </c>
      <c r="E18" s="258" t="s">
        <v>116</v>
      </c>
      <c r="F18" s="262" t="s">
        <v>117</v>
      </c>
      <c r="G18" s="260" t="s">
        <v>118</v>
      </c>
    </row>
    <row r="19" spans="1:7" ht="15" customHeight="1">
      <c r="A19" s="264"/>
      <c r="B19" s="265"/>
      <c r="C19" s="261"/>
      <c r="D19" s="267"/>
      <c r="E19" s="259"/>
      <c r="F19" s="263"/>
      <c r="G19" s="261"/>
    </row>
    <row r="20" spans="1:7" ht="12.75" customHeight="1">
      <c r="A20" s="264" t="s">
        <v>41</v>
      </c>
      <c r="B20" s="265">
        <v>8</v>
      </c>
      <c r="C20" s="260" t="s">
        <v>170</v>
      </c>
      <c r="D20" s="266" t="s">
        <v>266</v>
      </c>
      <c r="E20" s="258" t="s">
        <v>171</v>
      </c>
      <c r="F20" s="262"/>
      <c r="G20" s="260" t="s">
        <v>172</v>
      </c>
    </row>
    <row r="21" spans="1:7" ht="15" customHeight="1">
      <c r="A21" s="264"/>
      <c r="B21" s="265"/>
      <c r="C21" s="261"/>
      <c r="D21" s="267"/>
      <c r="E21" s="259"/>
      <c r="F21" s="263"/>
      <c r="G21" s="261"/>
    </row>
    <row r="22" spans="1:7" ht="12.75" customHeight="1">
      <c r="A22" s="264" t="s">
        <v>42</v>
      </c>
      <c r="B22" s="265">
        <v>9</v>
      </c>
      <c r="C22" s="260" t="s">
        <v>151</v>
      </c>
      <c r="D22" s="266" t="s">
        <v>152</v>
      </c>
      <c r="E22" s="258" t="s">
        <v>153</v>
      </c>
      <c r="F22" s="262" t="s">
        <v>154</v>
      </c>
      <c r="G22" s="260" t="s">
        <v>155</v>
      </c>
    </row>
    <row r="23" spans="1:7" ht="15" customHeight="1">
      <c r="A23" s="264"/>
      <c r="B23" s="265"/>
      <c r="C23" s="261"/>
      <c r="D23" s="267"/>
      <c r="E23" s="259"/>
      <c r="F23" s="263"/>
      <c r="G23" s="261"/>
    </row>
    <row r="24" spans="1:7" ht="12.75" customHeight="1">
      <c r="A24" s="264" t="s">
        <v>43</v>
      </c>
      <c r="B24" s="265">
        <v>10</v>
      </c>
      <c r="C24" s="260" t="s">
        <v>161</v>
      </c>
      <c r="D24" s="266" t="s">
        <v>162</v>
      </c>
      <c r="E24" s="258" t="s">
        <v>85</v>
      </c>
      <c r="F24" s="262" t="s">
        <v>163</v>
      </c>
      <c r="G24" s="260" t="s">
        <v>164</v>
      </c>
    </row>
    <row r="25" spans="1:7" ht="15" customHeight="1">
      <c r="A25" s="264"/>
      <c r="B25" s="265"/>
      <c r="C25" s="261"/>
      <c r="D25" s="267"/>
      <c r="E25" s="259"/>
      <c r="F25" s="263"/>
      <c r="G25" s="261"/>
    </row>
    <row r="26" spans="1:7" ht="12.75" customHeight="1">
      <c r="A26" s="264" t="s">
        <v>44</v>
      </c>
      <c r="B26" s="265">
        <v>11</v>
      </c>
      <c r="C26" s="260" t="s">
        <v>271</v>
      </c>
      <c r="D26" s="266" t="s">
        <v>210</v>
      </c>
      <c r="E26" s="258" t="s">
        <v>211</v>
      </c>
      <c r="F26" s="262" t="s">
        <v>212</v>
      </c>
      <c r="G26" s="260" t="s">
        <v>213</v>
      </c>
    </row>
    <row r="27" spans="1:7" ht="15" customHeight="1">
      <c r="A27" s="264"/>
      <c r="B27" s="265"/>
      <c r="C27" s="261"/>
      <c r="D27" s="267"/>
      <c r="E27" s="259"/>
      <c r="F27" s="263"/>
      <c r="G27" s="261"/>
    </row>
    <row r="28" spans="1:7" ht="15.75" customHeight="1">
      <c r="A28" s="264" t="s">
        <v>45</v>
      </c>
      <c r="B28" s="265">
        <v>12</v>
      </c>
      <c r="C28" s="260" t="s">
        <v>83</v>
      </c>
      <c r="D28" s="266" t="s">
        <v>84</v>
      </c>
      <c r="E28" s="258" t="s">
        <v>85</v>
      </c>
      <c r="F28" s="262" t="s">
        <v>86</v>
      </c>
      <c r="G28" s="260" t="s">
        <v>87</v>
      </c>
    </row>
    <row r="29" spans="1:7" ht="15" customHeight="1">
      <c r="A29" s="264"/>
      <c r="B29" s="265"/>
      <c r="C29" s="261"/>
      <c r="D29" s="267"/>
      <c r="E29" s="259"/>
      <c r="F29" s="263"/>
      <c r="G29" s="261"/>
    </row>
    <row r="30" spans="1:7" ht="12.75" customHeight="1">
      <c r="A30" s="264" t="s">
        <v>46</v>
      </c>
      <c r="B30" s="265">
        <v>13</v>
      </c>
      <c r="C30" s="260" t="s">
        <v>194</v>
      </c>
      <c r="D30" s="266" t="s">
        <v>195</v>
      </c>
      <c r="E30" s="258" t="s">
        <v>196</v>
      </c>
      <c r="F30" s="262" t="s">
        <v>197</v>
      </c>
      <c r="G30" s="260" t="s">
        <v>198</v>
      </c>
    </row>
    <row r="31" spans="1:7" ht="15" customHeight="1">
      <c r="A31" s="264"/>
      <c r="B31" s="265"/>
      <c r="C31" s="261"/>
      <c r="D31" s="267"/>
      <c r="E31" s="259"/>
      <c r="F31" s="263"/>
      <c r="G31" s="261"/>
    </row>
    <row r="32" spans="1:7" ht="12.75" customHeight="1">
      <c r="A32" s="264" t="s">
        <v>47</v>
      </c>
      <c r="B32" s="265">
        <v>14</v>
      </c>
      <c r="C32" s="260" t="s">
        <v>259</v>
      </c>
      <c r="D32" s="266" t="s">
        <v>260</v>
      </c>
      <c r="E32" s="258" t="s">
        <v>261</v>
      </c>
      <c r="F32" s="262" t="s">
        <v>262</v>
      </c>
      <c r="G32" s="260" t="s">
        <v>263</v>
      </c>
    </row>
    <row r="33" spans="1:7" ht="15" customHeight="1">
      <c r="A33" s="264"/>
      <c r="B33" s="265"/>
      <c r="C33" s="261"/>
      <c r="D33" s="267"/>
      <c r="E33" s="259"/>
      <c r="F33" s="263"/>
      <c r="G33" s="261"/>
    </row>
    <row r="34" spans="1:7" ht="12.75" customHeight="1">
      <c r="A34" s="264" t="s">
        <v>48</v>
      </c>
      <c r="B34" s="265">
        <v>15</v>
      </c>
      <c r="C34" s="260" t="s">
        <v>239</v>
      </c>
      <c r="D34" s="266" t="s">
        <v>240</v>
      </c>
      <c r="E34" s="258" t="s">
        <v>241</v>
      </c>
      <c r="F34" s="262" t="s">
        <v>237</v>
      </c>
      <c r="G34" s="260" t="s">
        <v>242</v>
      </c>
    </row>
    <row r="35" spans="1:7" ht="15" customHeight="1">
      <c r="A35" s="264"/>
      <c r="B35" s="265"/>
      <c r="C35" s="261"/>
      <c r="D35" s="267"/>
      <c r="E35" s="259"/>
      <c r="F35" s="263"/>
      <c r="G35" s="261"/>
    </row>
    <row r="36" spans="1:7" ht="15.75" customHeight="1">
      <c r="A36" s="264" t="s">
        <v>49</v>
      </c>
      <c r="B36" s="269">
        <v>16</v>
      </c>
      <c r="C36" s="260" t="s">
        <v>247</v>
      </c>
      <c r="D36" s="266" t="s">
        <v>248</v>
      </c>
      <c r="E36" s="258" t="s">
        <v>249</v>
      </c>
      <c r="F36" s="262" t="s">
        <v>250</v>
      </c>
      <c r="G36" s="260" t="s">
        <v>251</v>
      </c>
    </row>
    <row r="37" spans="1:7" ht="12.75" customHeight="1">
      <c r="A37" s="264"/>
      <c r="B37" s="270"/>
      <c r="C37" s="261"/>
      <c r="D37" s="267"/>
      <c r="E37" s="259"/>
      <c r="F37" s="263"/>
      <c r="G37" s="261"/>
    </row>
    <row r="38" spans="1:7" ht="12.75" customHeight="1">
      <c r="A38" s="264" t="s">
        <v>50</v>
      </c>
      <c r="B38" s="265">
        <v>17</v>
      </c>
      <c r="C38" s="260" t="s">
        <v>252</v>
      </c>
      <c r="D38" s="266" t="s">
        <v>275</v>
      </c>
      <c r="E38" s="258" t="s">
        <v>253</v>
      </c>
      <c r="F38" s="262" t="s">
        <v>276</v>
      </c>
      <c r="G38" s="260" t="s">
        <v>254</v>
      </c>
    </row>
    <row r="39" spans="1:7" ht="12.75" customHeight="1">
      <c r="A39" s="264"/>
      <c r="B39" s="265"/>
      <c r="C39" s="261"/>
      <c r="D39" s="267"/>
      <c r="E39" s="259"/>
      <c r="F39" s="263"/>
      <c r="G39" s="261"/>
    </row>
    <row r="40" spans="1:7" ht="12.75" customHeight="1">
      <c r="A40" s="264" t="s">
        <v>51</v>
      </c>
      <c r="B40" s="265">
        <v>18</v>
      </c>
      <c r="C40" s="260" t="s">
        <v>189</v>
      </c>
      <c r="D40" s="266" t="s">
        <v>190</v>
      </c>
      <c r="E40" s="258" t="s">
        <v>191</v>
      </c>
      <c r="F40" s="262" t="s">
        <v>192</v>
      </c>
      <c r="G40" s="260" t="s">
        <v>193</v>
      </c>
    </row>
    <row r="41" spans="1:7" ht="12.75" customHeight="1">
      <c r="A41" s="264"/>
      <c r="B41" s="265"/>
      <c r="C41" s="261"/>
      <c r="D41" s="267"/>
      <c r="E41" s="259"/>
      <c r="F41" s="263"/>
      <c r="G41" s="261"/>
    </row>
    <row r="42" spans="1:7" ht="12.75" customHeight="1">
      <c r="A42" s="264" t="s">
        <v>52</v>
      </c>
      <c r="B42" s="265">
        <v>19</v>
      </c>
      <c r="C42" s="260" t="s">
        <v>97</v>
      </c>
      <c r="D42" s="266" t="s">
        <v>98</v>
      </c>
      <c r="E42" s="258" t="s">
        <v>90</v>
      </c>
      <c r="F42" s="262"/>
      <c r="G42" s="260" t="s">
        <v>99</v>
      </c>
    </row>
    <row r="43" spans="1:7" ht="12.75" customHeight="1">
      <c r="A43" s="264"/>
      <c r="B43" s="265"/>
      <c r="C43" s="261"/>
      <c r="D43" s="267"/>
      <c r="E43" s="259"/>
      <c r="F43" s="263"/>
      <c r="G43" s="261"/>
    </row>
    <row r="44" spans="1:7" ht="12.75" customHeight="1">
      <c r="A44" s="264" t="s">
        <v>53</v>
      </c>
      <c r="B44" s="265">
        <v>20</v>
      </c>
      <c r="C44" s="260" t="s">
        <v>243</v>
      </c>
      <c r="D44" s="266" t="s">
        <v>244</v>
      </c>
      <c r="E44" s="258" t="s">
        <v>241</v>
      </c>
      <c r="F44" s="262" t="s">
        <v>245</v>
      </c>
      <c r="G44" s="260" t="s">
        <v>246</v>
      </c>
    </row>
    <row r="45" spans="1:7" ht="12.75" customHeight="1">
      <c r="A45" s="264"/>
      <c r="B45" s="265"/>
      <c r="C45" s="261"/>
      <c r="D45" s="267"/>
      <c r="E45" s="259"/>
      <c r="F45" s="263"/>
      <c r="G45" s="261"/>
    </row>
    <row r="46" spans="1:7" ht="12.75" customHeight="1">
      <c r="A46" s="264" t="s">
        <v>54</v>
      </c>
      <c r="B46" s="265">
        <v>21</v>
      </c>
      <c r="C46" s="260" t="s">
        <v>147</v>
      </c>
      <c r="D46" s="266" t="s">
        <v>148</v>
      </c>
      <c r="E46" s="258" t="s">
        <v>149</v>
      </c>
      <c r="F46" s="262"/>
      <c r="G46" s="260" t="s">
        <v>150</v>
      </c>
    </row>
    <row r="47" spans="1:7" ht="12.75" customHeight="1">
      <c r="A47" s="264"/>
      <c r="B47" s="265"/>
      <c r="C47" s="261"/>
      <c r="D47" s="267"/>
      <c r="E47" s="259"/>
      <c r="F47" s="263"/>
      <c r="G47" s="261"/>
    </row>
    <row r="48" spans="1:7" ht="12.75" customHeight="1">
      <c r="A48" s="264" t="s">
        <v>55</v>
      </c>
      <c r="B48" s="265">
        <v>22</v>
      </c>
      <c r="C48" s="260" t="s">
        <v>207</v>
      </c>
      <c r="D48" s="266" t="s">
        <v>208</v>
      </c>
      <c r="E48" s="258" t="s">
        <v>204</v>
      </c>
      <c r="F48" s="262" t="s">
        <v>209</v>
      </c>
      <c r="G48" s="260" t="s">
        <v>206</v>
      </c>
    </row>
    <row r="49" spans="1:7" ht="12.75" customHeight="1">
      <c r="A49" s="264"/>
      <c r="B49" s="265"/>
      <c r="C49" s="261"/>
      <c r="D49" s="267"/>
      <c r="E49" s="259"/>
      <c r="F49" s="263"/>
      <c r="G49" s="261"/>
    </row>
    <row r="50" spans="1:7" ht="12.75" customHeight="1">
      <c r="A50" s="264" t="s">
        <v>56</v>
      </c>
      <c r="B50" s="265">
        <v>23</v>
      </c>
      <c r="C50" s="260" t="s">
        <v>255</v>
      </c>
      <c r="D50" s="266" t="s">
        <v>277</v>
      </c>
      <c r="E50" s="258" t="s">
        <v>256</v>
      </c>
      <c r="F50" s="262" t="s">
        <v>257</v>
      </c>
      <c r="G50" s="260" t="s">
        <v>258</v>
      </c>
    </row>
    <row r="51" spans="1:7" ht="12.75" customHeight="1">
      <c r="A51" s="264"/>
      <c r="B51" s="265"/>
      <c r="C51" s="261"/>
      <c r="D51" s="267"/>
      <c r="E51" s="259"/>
      <c r="F51" s="263"/>
      <c r="G51" s="261"/>
    </row>
    <row r="52" spans="1:7" ht="12.75" customHeight="1">
      <c r="A52" s="264" t="s">
        <v>57</v>
      </c>
      <c r="B52" s="265">
        <v>24</v>
      </c>
      <c r="C52" s="260" t="s">
        <v>214</v>
      </c>
      <c r="D52" s="266" t="s">
        <v>215</v>
      </c>
      <c r="E52" s="258" t="s">
        <v>216</v>
      </c>
      <c r="F52" s="262" t="s">
        <v>217</v>
      </c>
      <c r="G52" s="260" t="s">
        <v>206</v>
      </c>
    </row>
    <row r="53" spans="1:7" ht="12.75" customHeight="1">
      <c r="A53" s="264"/>
      <c r="B53" s="271"/>
      <c r="C53" s="261"/>
      <c r="D53" s="267"/>
      <c r="E53" s="259"/>
      <c r="F53" s="263"/>
      <c r="G53" s="261"/>
    </row>
    <row r="54" spans="1:7" ht="12.75" customHeight="1">
      <c r="A54" s="264" t="s">
        <v>58</v>
      </c>
      <c r="B54" s="265">
        <v>25</v>
      </c>
      <c r="C54" s="260" t="s">
        <v>88</v>
      </c>
      <c r="D54" s="266" t="s">
        <v>89</v>
      </c>
      <c r="E54" s="258" t="s">
        <v>90</v>
      </c>
      <c r="F54" s="262" t="s">
        <v>91</v>
      </c>
      <c r="G54" s="260" t="s">
        <v>92</v>
      </c>
    </row>
    <row r="55" spans="1:7" ht="12.75" customHeight="1">
      <c r="A55" s="264"/>
      <c r="B55" s="272"/>
      <c r="C55" s="261"/>
      <c r="D55" s="267"/>
      <c r="E55" s="259"/>
      <c r="F55" s="263"/>
      <c r="G55" s="261"/>
    </row>
    <row r="56" spans="1:7" ht="12.75" customHeight="1">
      <c r="A56" s="264" t="s">
        <v>59</v>
      </c>
      <c r="B56" s="265">
        <v>26</v>
      </c>
      <c r="C56" s="260" t="s">
        <v>185</v>
      </c>
      <c r="D56" s="266" t="s">
        <v>186</v>
      </c>
      <c r="E56" s="258" t="s">
        <v>187</v>
      </c>
      <c r="F56" s="262" t="s">
        <v>270</v>
      </c>
      <c r="G56" s="260" t="s">
        <v>188</v>
      </c>
    </row>
    <row r="57" spans="1:7" ht="12.75" customHeight="1">
      <c r="A57" s="264"/>
      <c r="B57" s="272"/>
      <c r="C57" s="261"/>
      <c r="D57" s="267"/>
      <c r="E57" s="259"/>
      <c r="F57" s="263"/>
      <c r="G57" s="261"/>
    </row>
    <row r="58" spans="1:7" ht="12.75" customHeight="1">
      <c r="A58" s="264" t="s">
        <v>60</v>
      </c>
      <c r="B58" s="265">
        <v>27</v>
      </c>
      <c r="C58" s="260" t="s">
        <v>165</v>
      </c>
      <c r="D58" s="266" t="s">
        <v>166</v>
      </c>
      <c r="E58" s="258" t="s">
        <v>167</v>
      </c>
      <c r="F58" s="262" t="s">
        <v>168</v>
      </c>
      <c r="G58" s="260" t="s">
        <v>169</v>
      </c>
    </row>
    <row r="59" spans="1:7" ht="12.75" customHeight="1">
      <c r="A59" s="264"/>
      <c r="B59" s="272"/>
      <c r="C59" s="261"/>
      <c r="D59" s="267"/>
      <c r="E59" s="259"/>
      <c r="F59" s="263"/>
      <c r="G59" s="261"/>
    </row>
    <row r="60" spans="1:7" ht="12.75" customHeight="1">
      <c r="A60" s="264" t="s">
        <v>61</v>
      </c>
      <c r="B60" s="265">
        <v>28</v>
      </c>
      <c r="C60" s="260" t="s">
        <v>137</v>
      </c>
      <c r="D60" s="266" t="s">
        <v>138</v>
      </c>
      <c r="E60" s="258" t="s">
        <v>139</v>
      </c>
      <c r="F60" s="262" t="s">
        <v>140</v>
      </c>
      <c r="G60" s="260" t="s">
        <v>141</v>
      </c>
    </row>
    <row r="61" spans="1:7" ht="12.75" customHeight="1">
      <c r="A61" s="264"/>
      <c r="B61" s="272"/>
      <c r="C61" s="261"/>
      <c r="D61" s="267"/>
      <c r="E61" s="259"/>
      <c r="F61" s="263"/>
      <c r="G61" s="261"/>
    </row>
    <row r="62" spans="1:7" ht="12.75" customHeight="1">
      <c r="A62" s="264" t="s">
        <v>62</v>
      </c>
      <c r="B62" s="265">
        <v>29</v>
      </c>
      <c r="C62" s="260" t="s">
        <v>126</v>
      </c>
      <c r="D62" s="266" t="s">
        <v>127</v>
      </c>
      <c r="E62" s="258" t="s">
        <v>121</v>
      </c>
      <c r="F62" s="262" t="s">
        <v>128</v>
      </c>
      <c r="G62" s="260" t="s">
        <v>123</v>
      </c>
    </row>
    <row r="63" spans="1:7" ht="12.75" customHeight="1">
      <c r="A63" s="264"/>
      <c r="B63" s="272"/>
      <c r="C63" s="261"/>
      <c r="D63" s="267"/>
      <c r="E63" s="259"/>
      <c r="F63" s="263"/>
      <c r="G63" s="261"/>
    </row>
    <row r="64" spans="1:7" ht="12.75" customHeight="1">
      <c r="A64" s="264" t="s">
        <v>63</v>
      </c>
      <c r="B64" s="265">
        <v>30</v>
      </c>
      <c r="C64" s="260" t="s">
        <v>235</v>
      </c>
      <c r="D64" s="266" t="s">
        <v>274</v>
      </c>
      <c r="E64" s="258" t="s">
        <v>236</v>
      </c>
      <c r="F64" s="262" t="s">
        <v>237</v>
      </c>
      <c r="G64" s="260" t="s">
        <v>238</v>
      </c>
    </row>
    <row r="65" spans="1:7" ht="12.75" customHeight="1">
      <c r="A65" s="264"/>
      <c r="B65" s="272"/>
      <c r="C65" s="261"/>
      <c r="D65" s="267"/>
      <c r="E65" s="259"/>
      <c r="F65" s="263"/>
      <c r="G65" s="261"/>
    </row>
    <row r="66" spans="1:7" ht="12.75" customHeight="1">
      <c r="A66" s="264" t="s">
        <v>64</v>
      </c>
      <c r="B66" s="265">
        <v>31</v>
      </c>
      <c r="C66" s="260" t="s">
        <v>132</v>
      </c>
      <c r="D66" s="266" t="s">
        <v>133</v>
      </c>
      <c r="E66" s="258" t="s">
        <v>134</v>
      </c>
      <c r="F66" s="262" t="s">
        <v>135</v>
      </c>
      <c r="G66" s="260" t="s">
        <v>136</v>
      </c>
    </row>
    <row r="67" spans="1:7" ht="12.75" customHeight="1">
      <c r="A67" s="264"/>
      <c r="B67" s="272"/>
      <c r="C67" s="261"/>
      <c r="D67" s="267"/>
      <c r="E67" s="259"/>
      <c r="F67" s="263"/>
      <c r="G67" s="261"/>
    </row>
    <row r="68" spans="1:7" ht="12.75" customHeight="1">
      <c r="A68" s="264" t="s">
        <v>65</v>
      </c>
      <c r="B68" s="265">
        <v>32</v>
      </c>
      <c r="C68" s="260" t="s">
        <v>110</v>
      </c>
      <c r="D68" s="266" t="s">
        <v>111</v>
      </c>
      <c r="E68" s="258" t="s">
        <v>112</v>
      </c>
      <c r="F68" s="262" t="s">
        <v>113</v>
      </c>
      <c r="G68" s="260" t="s">
        <v>109</v>
      </c>
    </row>
    <row r="69" spans="1:7" ht="12.75" customHeight="1">
      <c r="A69" s="264"/>
      <c r="B69" s="273"/>
      <c r="C69" s="261"/>
      <c r="D69" s="267"/>
      <c r="E69" s="259"/>
      <c r="F69" s="263"/>
      <c r="G69" s="261"/>
    </row>
    <row r="70" spans="1:7" ht="12.75" customHeight="1">
      <c r="A70" s="264" t="s">
        <v>66</v>
      </c>
      <c r="B70" s="265">
        <v>33</v>
      </c>
      <c r="C70" s="260" t="s">
        <v>180</v>
      </c>
      <c r="D70" s="266" t="s">
        <v>181</v>
      </c>
      <c r="E70" s="258" t="s">
        <v>182</v>
      </c>
      <c r="F70" s="262" t="s">
        <v>183</v>
      </c>
      <c r="G70" s="260" t="s">
        <v>184</v>
      </c>
    </row>
    <row r="71" spans="1:7" ht="12.75" customHeight="1">
      <c r="A71" s="264"/>
      <c r="B71" s="265"/>
      <c r="C71" s="261"/>
      <c r="D71" s="267"/>
      <c r="E71" s="259"/>
      <c r="F71" s="263"/>
      <c r="G71" s="261"/>
    </row>
    <row r="72" spans="1:7" ht="12.75" customHeight="1">
      <c r="A72" s="264" t="s">
        <v>67</v>
      </c>
      <c r="B72" s="265">
        <v>34</v>
      </c>
      <c r="C72" s="260" t="s">
        <v>100</v>
      </c>
      <c r="D72" s="266" t="s">
        <v>101</v>
      </c>
      <c r="E72" s="258" t="s">
        <v>102</v>
      </c>
      <c r="F72" s="262" t="s">
        <v>103</v>
      </c>
      <c r="G72" s="260" t="s">
        <v>104</v>
      </c>
    </row>
    <row r="73" spans="1:7" ht="12.75" customHeight="1">
      <c r="A73" s="264"/>
      <c r="B73" s="265"/>
      <c r="C73" s="261"/>
      <c r="D73" s="267"/>
      <c r="E73" s="259"/>
      <c r="F73" s="263"/>
      <c r="G73" s="261"/>
    </row>
    <row r="74" spans="1:7" ht="12.75" customHeight="1">
      <c r="A74" s="264" t="s">
        <v>68</v>
      </c>
      <c r="B74" s="265">
        <v>35</v>
      </c>
      <c r="C74" s="260" t="s">
        <v>279</v>
      </c>
      <c r="D74" s="266" t="s">
        <v>231</v>
      </c>
      <c r="E74" s="258" t="s">
        <v>232</v>
      </c>
      <c r="F74" s="262" t="s">
        <v>233</v>
      </c>
      <c r="G74" s="260" t="s">
        <v>234</v>
      </c>
    </row>
    <row r="75" spans="1:7" ht="12.75" customHeight="1">
      <c r="A75" s="264"/>
      <c r="B75" s="265"/>
      <c r="C75" s="261"/>
      <c r="D75" s="267"/>
      <c r="E75" s="259"/>
      <c r="F75" s="263"/>
      <c r="G75" s="261"/>
    </row>
    <row r="76" spans="1:7" ht="12.75" customHeight="1">
      <c r="A76" s="264" t="s">
        <v>69</v>
      </c>
      <c r="B76" s="265">
        <v>36</v>
      </c>
      <c r="C76" s="260" t="s">
        <v>124</v>
      </c>
      <c r="D76" s="266" t="s">
        <v>125</v>
      </c>
      <c r="E76" s="258" t="s">
        <v>121</v>
      </c>
      <c r="F76" s="262" t="s">
        <v>265</v>
      </c>
      <c r="G76" s="260" t="s">
        <v>123</v>
      </c>
    </row>
    <row r="77" spans="1:7" ht="12.75" customHeight="1">
      <c r="A77" s="264"/>
      <c r="B77" s="265"/>
      <c r="C77" s="261"/>
      <c r="D77" s="267"/>
      <c r="E77" s="259"/>
      <c r="F77" s="263"/>
      <c r="G77" s="261"/>
    </row>
    <row r="78" spans="1:7" ht="12.75" customHeight="1">
      <c r="A78" s="264" t="s">
        <v>70</v>
      </c>
      <c r="B78" s="265">
        <v>37</v>
      </c>
      <c r="C78" s="260" t="s">
        <v>105</v>
      </c>
      <c r="D78" s="266" t="s">
        <v>106</v>
      </c>
      <c r="E78" s="258" t="s">
        <v>107</v>
      </c>
      <c r="F78" s="262" t="s">
        <v>108</v>
      </c>
      <c r="G78" s="260" t="s">
        <v>109</v>
      </c>
    </row>
    <row r="79" spans="1:7" ht="12.75" customHeight="1">
      <c r="A79" s="264"/>
      <c r="B79" s="265"/>
      <c r="C79" s="261"/>
      <c r="D79" s="267"/>
      <c r="E79" s="259"/>
      <c r="F79" s="263"/>
      <c r="G79" s="261"/>
    </row>
    <row r="80" spans="1:7" ht="12.75" customHeight="1">
      <c r="A80" s="264" t="s">
        <v>71</v>
      </c>
      <c r="B80" s="265">
        <v>38</v>
      </c>
      <c r="C80" s="260" t="s">
        <v>142</v>
      </c>
      <c r="D80" s="266" t="s">
        <v>143</v>
      </c>
      <c r="E80" s="258" t="s">
        <v>144</v>
      </c>
      <c r="F80" s="262" t="s">
        <v>145</v>
      </c>
      <c r="G80" s="260" t="s">
        <v>146</v>
      </c>
    </row>
    <row r="81" spans="1:7" ht="12.75" customHeight="1">
      <c r="A81" s="264"/>
      <c r="B81" s="265"/>
      <c r="C81" s="261"/>
      <c r="D81" s="267"/>
      <c r="E81" s="259"/>
      <c r="F81" s="263"/>
      <c r="G81" s="261"/>
    </row>
    <row r="82" spans="1:7" ht="12.75" customHeight="1">
      <c r="A82" s="264" t="s">
        <v>72</v>
      </c>
      <c r="B82" s="265">
        <v>39</v>
      </c>
      <c r="C82" s="260" t="s">
        <v>129</v>
      </c>
      <c r="D82" s="266" t="s">
        <v>130</v>
      </c>
      <c r="E82" s="258" t="s">
        <v>121</v>
      </c>
      <c r="F82" s="262" t="s">
        <v>131</v>
      </c>
      <c r="G82" s="260" t="s">
        <v>123</v>
      </c>
    </row>
    <row r="83" spans="1:7" ht="12.75" customHeight="1">
      <c r="A83" s="264"/>
      <c r="B83" s="265"/>
      <c r="C83" s="261"/>
      <c r="D83" s="267"/>
      <c r="E83" s="259"/>
      <c r="F83" s="263"/>
      <c r="G83" s="261"/>
    </row>
    <row r="84" spans="1:7" ht="12.75" customHeight="1">
      <c r="A84" s="264" t="s">
        <v>73</v>
      </c>
      <c r="B84" s="265">
        <v>40</v>
      </c>
      <c r="C84" s="260" t="s">
        <v>78</v>
      </c>
      <c r="D84" s="266" t="s">
        <v>79</v>
      </c>
      <c r="E84" s="258" t="s">
        <v>80</v>
      </c>
      <c r="F84" s="262" t="s">
        <v>81</v>
      </c>
      <c r="G84" s="260" t="s">
        <v>82</v>
      </c>
    </row>
    <row r="85" spans="1:7" ht="12.75" customHeight="1">
      <c r="A85" s="264"/>
      <c r="B85" s="265"/>
      <c r="C85" s="261"/>
      <c r="D85" s="267"/>
      <c r="E85" s="259"/>
      <c r="F85" s="263"/>
      <c r="G85" s="261"/>
    </row>
    <row r="86" spans="1:7" ht="12.75" customHeight="1">
      <c r="A86" s="264" t="s">
        <v>74</v>
      </c>
      <c r="B86" s="265">
        <v>41</v>
      </c>
      <c r="C86" s="260" t="s">
        <v>202</v>
      </c>
      <c r="D86" s="266" t="s">
        <v>203</v>
      </c>
      <c r="E86" s="258" t="s">
        <v>204</v>
      </c>
      <c r="F86" s="262" t="s">
        <v>205</v>
      </c>
      <c r="G86" s="260" t="s">
        <v>206</v>
      </c>
    </row>
    <row r="87" spans="1:7" ht="12.75" customHeight="1">
      <c r="A87" s="264"/>
      <c r="B87" s="265"/>
      <c r="C87" s="261"/>
      <c r="D87" s="267"/>
      <c r="E87" s="259"/>
      <c r="F87" s="263"/>
      <c r="G87" s="261"/>
    </row>
    <row r="88" spans="1:7" ht="12.75" customHeight="1">
      <c r="A88" s="264" t="s">
        <v>75</v>
      </c>
      <c r="B88" s="265">
        <v>42</v>
      </c>
      <c r="C88" s="260" t="s">
        <v>218</v>
      </c>
      <c r="D88" s="266" t="s">
        <v>219</v>
      </c>
      <c r="E88" s="258" t="s">
        <v>220</v>
      </c>
      <c r="F88" s="262" t="s">
        <v>221</v>
      </c>
      <c r="G88" s="260" t="s">
        <v>222</v>
      </c>
    </row>
    <row r="89" spans="1:7" ht="12.75" customHeight="1">
      <c r="A89" s="264"/>
      <c r="B89" s="265"/>
      <c r="C89" s="261"/>
      <c r="D89" s="267"/>
      <c r="E89" s="259"/>
      <c r="F89" s="263"/>
      <c r="G89" s="261"/>
    </row>
    <row r="90" spans="1:7" ht="12.75" customHeight="1">
      <c r="A90" s="264" t="s">
        <v>76</v>
      </c>
      <c r="B90" s="265">
        <v>43</v>
      </c>
      <c r="C90" s="260" t="s">
        <v>223</v>
      </c>
      <c r="D90" s="266" t="s">
        <v>224</v>
      </c>
      <c r="E90" s="258" t="s">
        <v>225</v>
      </c>
      <c r="F90" s="262" t="s">
        <v>226</v>
      </c>
      <c r="G90" s="260" t="s">
        <v>227</v>
      </c>
    </row>
    <row r="91" spans="1:7" ht="12.75" customHeight="1">
      <c r="A91" s="264"/>
      <c r="B91" s="265"/>
      <c r="C91" s="261"/>
      <c r="D91" s="267"/>
      <c r="E91" s="259"/>
      <c r="F91" s="263"/>
      <c r="G91" s="261"/>
    </row>
    <row r="92" spans="1:7" ht="12.75" customHeight="1">
      <c r="A92" s="264" t="s">
        <v>77</v>
      </c>
      <c r="B92" s="274">
        <v>44</v>
      </c>
      <c r="C92" s="260" t="s">
        <v>119</v>
      </c>
      <c r="D92" s="266" t="s">
        <v>120</v>
      </c>
      <c r="E92" s="258" t="s">
        <v>121</v>
      </c>
      <c r="F92" s="262" t="s">
        <v>122</v>
      </c>
      <c r="G92" s="260" t="s">
        <v>123</v>
      </c>
    </row>
    <row r="93" spans="1:7" ht="12.75" customHeight="1">
      <c r="A93" s="264"/>
      <c r="B93" s="274"/>
      <c r="C93" s="261"/>
      <c r="D93" s="267"/>
      <c r="E93" s="259"/>
      <c r="F93" s="263"/>
      <c r="G93" s="261"/>
    </row>
    <row r="94" spans="1:6" ht="12.75">
      <c r="A94" s="98" t="str">
        <f>HYPERLINK('[1]реквизиты'!$A$6)</f>
        <v>Гл. судья, судья МК</v>
      </c>
      <c r="B94" s="20"/>
      <c r="C94" s="99"/>
      <c r="D94" s="100"/>
      <c r="E94" s="101" t="str">
        <f>HYPERLINK('[1]реквизиты'!$G$6)</f>
        <v>Е.В. Селиванов</v>
      </c>
      <c r="F94" s="102" t="str">
        <f>HYPERLINK('[1]реквизиты'!$G$7)</f>
        <v>/Чебоксары/</v>
      </c>
    </row>
    <row r="95" spans="1:7" ht="12.75">
      <c r="A95" s="98" t="str">
        <f>HYPERLINK('[1]реквизиты'!$A$8)</f>
        <v>Гл. секретарь, судья МК</v>
      </c>
      <c r="B95" s="20"/>
      <c r="C95" s="99"/>
      <c r="D95" s="100"/>
      <c r="E95" s="101" t="str">
        <f>HYPERLINK('[1]реквизиты'!$G$8)</f>
        <v>Р.М. Закиров</v>
      </c>
      <c r="F95" s="102" t="str">
        <f>HYPERLINK('[1]реквизиты'!$G$9)</f>
        <v>/Пермь/</v>
      </c>
      <c r="G95" s="20"/>
    </row>
    <row r="96" spans="1:7" ht="12.75">
      <c r="A96" s="20"/>
      <c r="B96" s="20"/>
      <c r="C96" s="20"/>
      <c r="D96" s="20"/>
      <c r="E96" s="20"/>
      <c r="G96" s="20"/>
    </row>
  </sheetData>
  <autoFilter ref="A5:G95"/>
  <mergeCells count="320">
    <mergeCell ref="A1:G1"/>
    <mergeCell ref="B2:C2"/>
    <mergeCell ref="D2:G2"/>
    <mergeCell ref="C3:D3"/>
    <mergeCell ref="F3:G3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F26:F27"/>
    <mergeCell ref="F28:F29"/>
    <mergeCell ref="F4:F5"/>
    <mergeCell ref="F6:F7"/>
    <mergeCell ref="F8:F9"/>
    <mergeCell ref="F10:F11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6:A67"/>
    <mergeCell ref="B66:B67"/>
    <mergeCell ref="C66:C67"/>
    <mergeCell ref="D66:D67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2:A63"/>
    <mergeCell ref="B62:B63"/>
    <mergeCell ref="C62:C63"/>
    <mergeCell ref="D62:D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8:A59"/>
    <mergeCell ref="B58:B59"/>
    <mergeCell ref="C58:C59"/>
    <mergeCell ref="D58:D59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4:A55"/>
    <mergeCell ref="B54:B55"/>
    <mergeCell ref="C54:C55"/>
    <mergeCell ref="D54:D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0:A51"/>
    <mergeCell ref="B50:B51"/>
    <mergeCell ref="C50:C51"/>
    <mergeCell ref="D50:D51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46:A47"/>
    <mergeCell ref="B46:B47"/>
    <mergeCell ref="C46:C47"/>
    <mergeCell ref="D46:D47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6:D7"/>
    <mergeCell ref="G6:G7"/>
    <mergeCell ref="E10:E11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4:A15"/>
    <mergeCell ref="B14:B15"/>
    <mergeCell ref="C14:C15"/>
    <mergeCell ref="D14:D15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24:E25"/>
    <mergeCell ref="G24:G25"/>
    <mergeCell ref="A22:A23"/>
    <mergeCell ref="B22:B23"/>
    <mergeCell ref="C22:C23"/>
    <mergeCell ref="D22:D23"/>
    <mergeCell ref="F22:F23"/>
    <mergeCell ref="F24:F25"/>
    <mergeCell ref="E20:E21"/>
    <mergeCell ref="G20:G21"/>
    <mergeCell ref="E22:E23"/>
    <mergeCell ref="G22:G23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E28:E29"/>
    <mergeCell ref="G28:G29"/>
    <mergeCell ref="E30:E31"/>
    <mergeCell ref="G30:G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2">
      <selection activeCell="A28" sqref="A28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76" t="str">
        <f>HYPERLINK('[1]реквизиты'!$A$2)</f>
        <v>Чемпионат России по САМБО среди мужчин</v>
      </c>
      <c r="B1" s="277"/>
      <c r="C1" s="277"/>
      <c r="D1" s="277"/>
      <c r="E1" s="277"/>
      <c r="F1" s="277"/>
      <c r="G1" s="277"/>
      <c r="H1" s="278"/>
    </row>
    <row r="2" spans="4:6" ht="12.75" customHeight="1">
      <c r="D2" s="289" t="str">
        <f>HYPERLINK('пр.взв.'!F3)</f>
        <v>в.к. 62  кг</v>
      </c>
      <c r="E2" s="289"/>
      <c r="F2" s="289"/>
    </row>
    <row r="3" spans="3:6" ht="19.5" customHeight="1">
      <c r="C3" s="59" t="s">
        <v>29</v>
      </c>
      <c r="D3" s="290"/>
      <c r="E3" s="290"/>
      <c r="F3" s="290"/>
    </row>
    <row r="4" ht="21" customHeight="1">
      <c r="C4" s="60" t="s">
        <v>12</v>
      </c>
    </row>
    <row r="5" spans="1:8" ht="12.75">
      <c r="A5" s="283" t="s">
        <v>13</v>
      </c>
      <c r="B5" s="283" t="s">
        <v>3</v>
      </c>
      <c r="C5" s="267" t="s">
        <v>4</v>
      </c>
      <c r="D5" s="283" t="s">
        <v>14</v>
      </c>
      <c r="E5" s="283" t="s">
        <v>15</v>
      </c>
      <c r="F5" s="283" t="s">
        <v>16</v>
      </c>
      <c r="G5" s="283" t="s">
        <v>17</v>
      </c>
      <c r="H5" s="283" t="s">
        <v>18</v>
      </c>
    </row>
    <row r="6" spans="1:8" ht="12.75">
      <c r="A6" s="288"/>
      <c r="B6" s="288"/>
      <c r="C6" s="288"/>
      <c r="D6" s="288"/>
      <c r="E6" s="288"/>
      <c r="F6" s="288"/>
      <c r="G6" s="288"/>
      <c r="H6" s="288"/>
    </row>
    <row r="7" spans="1:8" ht="12.75">
      <c r="A7" s="287"/>
      <c r="B7" s="285"/>
      <c r="C7" s="281" t="e">
        <f>VLOOKUP(B7,'пр.взв.'!B6:C69,2,FALSE)</f>
        <v>#N/A</v>
      </c>
      <c r="D7" s="281" t="e">
        <f>VLOOKUP(B7,'пр.взв.'!B6:D69,3,FALSE)</f>
        <v>#N/A</v>
      </c>
      <c r="E7" s="281" t="e">
        <f>VLOOKUP(B7,'пр.взв.'!B6:E69,4,FALSE)</f>
        <v>#N/A</v>
      </c>
      <c r="F7" s="282"/>
      <c r="G7" s="286"/>
      <c r="H7" s="283"/>
    </row>
    <row r="8" spans="1:8" ht="12.75">
      <c r="A8" s="287"/>
      <c r="B8" s="283"/>
      <c r="C8" s="281"/>
      <c r="D8" s="281"/>
      <c r="E8" s="281"/>
      <c r="F8" s="282"/>
      <c r="G8" s="286"/>
      <c r="H8" s="283"/>
    </row>
    <row r="9" spans="1:8" ht="12.75">
      <c r="A9" s="284"/>
      <c r="B9" s="285"/>
      <c r="C9" s="281" t="e">
        <f>VLOOKUP(B9,'пр.взв.'!B6:C71,2,FALSE)</f>
        <v>#N/A</v>
      </c>
      <c r="D9" s="281" t="e">
        <f>VLOOKUP(B9,'пр.взв.'!B6:D71,3,FALSE)</f>
        <v>#N/A</v>
      </c>
      <c r="E9" s="281" t="e">
        <f>VLOOKUP(B9,'пр.взв.'!B6:E71,4,FALSE)</f>
        <v>#N/A</v>
      </c>
      <c r="F9" s="282"/>
      <c r="G9" s="283"/>
      <c r="H9" s="283"/>
    </row>
    <row r="10" spans="1:8" ht="12.75">
      <c r="A10" s="284"/>
      <c r="B10" s="283"/>
      <c r="C10" s="281"/>
      <c r="D10" s="281"/>
      <c r="E10" s="281"/>
      <c r="F10" s="282"/>
      <c r="G10" s="283"/>
      <c r="H10" s="283"/>
    </row>
    <row r="11" spans="1:2" ht="34.5" customHeight="1">
      <c r="A11" s="27" t="s">
        <v>19</v>
      </c>
      <c r="B11" s="27"/>
    </row>
    <row r="12" spans="2:8" ht="19.5" customHeight="1">
      <c r="B12" s="27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7" t="s">
        <v>1</v>
      </c>
      <c r="C13" s="61"/>
      <c r="D13" s="61"/>
      <c r="E13" s="61"/>
      <c r="F13" s="61"/>
      <c r="G13" s="61"/>
      <c r="H13" s="61"/>
    </row>
    <row r="14" ht="19.5" customHeight="1"/>
    <row r="15" spans="3:7" ht="24" customHeight="1">
      <c r="C15" s="59" t="s">
        <v>29</v>
      </c>
      <c r="D15" s="290" t="str">
        <f>HYPERLINK('пр.взв.'!F3)</f>
        <v>в.к. 62  кг</v>
      </c>
      <c r="E15" s="290"/>
      <c r="F15" s="290"/>
      <c r="G15" s="104"/>
    </row>
    <row r="16" spans="3:7" ht="12.75" customHeight="1">
      <c r="C16" s="60" t="s">
        <v>20</v>
      </c>
      <c r="D16" s="291"/>
      <c r="E16" s="291"/>
      <c r="F16" s="291"/>
      <c r="G16" s="105"/>
    </row>
    <row r="17" spans="1:8" ht="12.75">
      <c r="A17" s="283" t="s">
        <v>13</v>
      </c>
      <c r="B17" s="283" t="s">
        <v>3</v>
      </c>
      <c r="C17" s="267" t="s">
        <v>4</v>
      </c>
      <c r="D17" s="267" t="s">
        <v>14</v>
      </c>
      <c r="E17" s="267" t="s">
        <v>15</v>
      </c>
      <c r="F17" s="267" t="s">
        <v>16</v>
      </c>
      <c r="G17" s="267" t="s">
        <v>17</v>
      </c>
      <c r="H17" s="283" t="s">
        <v>18</v>
      </c>
    </row>
    <row r="18" spans="1:8" ht="12.75">
      <c r="A18" s="288"/>
      <c r="B18" s="288"/>
      <c r="C18" s="288"/>
      <c r="D18" s="288"/>
      <c r="E18" s="288"/>
      <c r="F18" s="288"/>
      <c r="G18" s="288"/>
      <c r="H18" s="288"/>
    </row>
    <row r="19" spans="1:8" ht="12.75">
      <c r="A19" s="287"/>
      <c r="B19" s="285"/>
      <c r="C19" s="281" t="e">
        <f>VLOOKUP(B19,'пр.взв.'!B6:C81,2,FALSE)</f>
        <v>#N/A</v>
      </c>
      <c r="D19" s="281" t="e">
        <f>VLOOKUP(B19,'пр.взв.'!B6:D81,3,FALSE)</f>
        <v>#N/A</v>
      </c>
      <c r="E19" s="281" t="e">
        <f>VLOOKUP(B19,'пр.взв.'!B6:E81,4,FALSE)</f>
        <v>#N/A</v>
      </c>
      <c r="F19" s="282"/>
      <c r="G19" s="286"/>
      <c r="H19" s="283"/>
    </row>
    <row r="20" spans="1:8" ht="12.75">
      <c r="A20" s="287"/>
      <c r="B20" s="283"/>
      <c r="C20" s="281"/>
      <c r="D20" s="281"/>
      <c r="E20" s="281"/>
      <c r="F20" s="282"/>
      <c r="G20" s="286"/>
      <c r="H20" s="283"/>
    </row>
    <row r="21" spans="1:8" ht="12.75">
      <c r="A21" s="284"/>
      <c r="B21" s="285"/>
      <c r="C21" s="281" t="e">
        <f>VLOOKUP(B21,'пр.взв.'!B6:C83,2,FALSE)</f>
        <v>#N/A</v>
      </c>
      <c r="D21" s="281" t="e">
        <f>VLOOKUP(B21,'пр.взв.'!B6:D83,3,FALSE)</f>
        <v>#N/A</v>
      </c>
      <c r="E21" s="281" t="e">
        <f>VLOOKUP(B21,'пр.взв.'!B6:E83,4,FALSE)</f>
        <v>#N/A</v>
      </c>
      <c r="F21" s="282"/>
      <c r="G21" s="283"/>
      <c r="H21" s="283"/>
    </row>
    <row r="22" spans="1:8" ht="12.75">
      <c r="A22" s="284"/>
      <c r="B22" s="283"/>
      <c r="C22" s="281"/>
      <c r="D22" s="281"/>
      <c r="E22" s="281"/>
      <c r="F22" s="282"/>
      <c r="G22" s="283"/>
      <c r="H22" s="283"/>
    </row>
    <row r="23" spans="1:2" ht="32.25" customHeight="1">
      <c r="A23" s="27" t="s">
        <v>19</v>
      </c>
      <c r="B23" s="27"/>
    </row>
    <row r="24" spans="2:8" ht="19.5" customHeight="1">
      <c r="B24" s="27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7" t="s">
        <v>1</v>
      </c>
      <c r="C25" s="61"/>
      <c r="D25" s="61"/>
      <c r="E25" s="61"/>
      <c r="F25" s="61"/>
      <c r="G25" s="61"/>
      <c r="H25" s="61"/>
    </row>
    <row r="27" spans="4:6" ht="12.75">
      <c r="D27" s="7"/>
      <c r="E27" s="7"/>
      <c r="F27" s="7"/>
    </row>
    <row r="28" spans="4:7" ht="12.75" customHeight="1">
      <c r="D28" s="290" t="str">
        <f>HYPERLINK('пр.взв.'!F3)</f>
        <v>в.к. 62  кг</v>
      </c>
      <c r="E28" s="290"/>
      <c r="F28" s="290"/>
      <c r="G28" s="104"/>
    </row>
    <row r="29" spans="3:7" ht="15.75" customHeight="1">
      <c r="C29" s="58" t="s">
        <v>21</v>
      </c>
      <c r="D29" s="291"/>
      <c r="E29" s="291"/>
      <c r="F29" s="291"/>
      <c r="G29" s="105"/>
    </row>
    <row r="30" spans="1:8" ht="12.75">
      <c r="A30" s="283" t="s">
        <v>13</v>
      </c>
      <c r="B30" s="283" t="s">
        <v>3</v>
      </c>
      <c r="C30" s="267" t="s">
        <v>4</v>
      </c>
      <c r="D30" s="267" t="s">
        <v>14</v>
      </c>
      <c r="E30" s="267" t="s">
        <v>15</v>
      </c>
      <c r="F30" s="267" t="s">
        <v>16</v>
      </c>
      <c r="G30" s="267" t="s">
        <v>17</v>
      </c>
      <c r="H30" s="283" t="s">
        <v>18</v>
      </c>
    </row>
    <row r="31" spans="1:8" ht="12.75">
      <c r="A31" s="288"/>
      <c r="B31" s="288"/>
      <c r="C31" s="288"/>
      <c r="D31" s="288"/>
      <c r="E31" s="288"/>
      <c r="F31" s="288"/>
      <c r="G31" s="288"/>
      <c r="H31" s="288"/>
    </row>
    <row r="32" spans="1:8" ht="12.75">
      <c r="A32" s="287"/>
      <c r="B32" s="285">
        <v>29</v>
      </c>
      <c r="C32" s="281" t="str">
        <f>VLOOKUP(B32,'пр.взв.'!B6:C93,2,FALSE)</f>
        <v>Паньков Александр Владимирович </v>
      </c>
      <c r="D32" s="281" t="str">
        <f>VLOOKUP(B32,'пр.взв.'!B6:D93,3,FALSE)</f>
        <v>20.06.79 мсмк</v>
      </c>
      <c r="E32" s="281" t="str">
        <f>VLOOKUP(B32,'пр.взв.'!B6:E93,4,FALSE)</f>
        <v>ПФО Пермск Краснокамск Д</v>
      </c>
      <c r="F32" s="282"/>
      <c r="G32" s="286"/>
      <c r="H32" s="283"/>
    </row>
    <row r="33" spans="1:8" ht="12.75">
      <c r="A33" s="287"/>
      <c r="B33" s="283"/>
      <c r="C33" s="281"/>
      <c r="D33" s="281"/>
      <c r="E33" s="281"/>
      <c r="F33" s="282"/>
      <c r="G33" s="286"/>
      <c r="H33" s="283"/>
    </row>
    <row r="34" spans="1:8" ht="12.75">
      <c r="A34" s="284"/>
      <c r="B34" s="285">
        <v>6</v>
      </c>
      <c r="C34" s="281" t="str">
        <f>VLOOKUP(B34,'пр.взв.'!B6:C93,2,FALSE)</f>
        <v>Уин Виталий Юрьевич</v>
      </c>
      <c r="D34" s="281" t="str">
        <f>VLOOKUP(B34,'пр.взв.'!B6:D93,3,FALSE)</f>
        <v>25.06.87 мс</v>
      </c>
      <c r="E34" s="281" t="str">
        <f>VLOOKUP(B34,'пр.взв.'!B6:E93,4,FALSE)</f>
        <v>СФО р.Алтай Д</v>
      </c>
      <c r="F34" s="282"/>
      <c r="G34" s="283"/>
      <c r="H34" s="283"/>
    </row>
    <row r="35" spans="1:8" ht="12.75">
      <c r="A35" s="284"/>
      <c r="B35" s="283"/>
      <c r="C35" s="281"/>
      <c r="D35" s="281"/>
      <c r="E35" s="281"/>
      <c r="F35" s="282"/>
      <c r="G35" s="283"/>
      <c r="H35" s="283"/>
    </row>
    <row r="36" spans="1:2" ht="38.25" customHeight="1">
      <c r="A36" s="27" t="s">
        <v>19</v>
      </c>
      <c r="B36" s="27"/>
    </row>
    <row r="37" spans="2:8" ht="19.5" customHeight="1">
      <c r="B37" s="27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7" t="s">
        <v>1</v>
      </c>
      <c r="C38" s="61"/>
      <c r="D38" s="61"/>
      <c r="E38" s="61"/>
      <c r="F38" s="61"/>
      <c r="G38" s="61"/>
      <c r="H38" s="61"/>
    </row>
    <row r="42" spans="1:7" ht="12.75">
      <c r="A42" s="21">
        <f>HYPERLINK('[1]реквизиты'!$A$20)</f>
      </c>
      <c r="B42" s="26"/>
      <c r="C42" s="26"/>
      <c r="D42" s="26"/>
      <c r="E42" s="7"/>
      <c r="F42" s="62">
        <f>HYPERLINK('[1]реквизиты'!$G$20)</f>
      </c>
      <c r="G42" s="24">
        <f>HYPERLINK('[1]реквизиты'!$G$21)</f>
      </c>
    </row>
    <row r="43" spans="1:7" ht="12.75">
      <c r="A43" s="26"/>
      <c r="B43" s="26"/>
      <c r="C43" s="26"/>
      <c r="D43" s="26"/>
      <c r="E43" s="7"/>
      <c r="F43" s="112"/>
      <c r="G43" s="7"/>
    </row>
    <row r="44" spans="1:7" ht="12.75">
      <c r="A44" s="23">
        <f>HYPERLINK('[1]реквизиты'!$A$22)</f>
      </c>
      <c r="C44" s="26"/>
      <c r="D44" s="26"/>
      <c r="E44" s="22"/>
      <c r="F44" s="62">
        <f>HYPERLINK('[1]реквизиты'!$G$22)</f>
      </c>
      <c r="G44" s="25">
        <f>HYPERLINK('[1]реквизиты'!$G$23)</f>
      </c>
    </row>
    <row r="45" spans="3:6" ht="12.75">
      <c r="C45" s="7"/>
      <c r="D45" s="7"/>
      <c r="E45" s="7"/>
      <c r="F45" s="7"/>
    </row>
  </sheetData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">
      <selection activeCell="A71" sqref="A1:H71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94" t="str">
        <f>HYPERLINK('[1]реквизиты'!$A$2)</f>
        <v>Чемпионат России по САМБО среди мужчин</v>
      </c>
      <c r="B1" s="294"/>
      <c r="C1" s="294"/>
      <c r="D1" s="294"/>
      <c r="E1" s="294"/>
      <c r="F1" s="294"/>
      <c r="G1" s="294"/>
      <c r="H1" s="294"/>
    </row>
    <row r="2" spans="1:8" ht="13.5" customHeight="1" thickBot="1">
      <c r="A2" s="279"/>
      <c r="B2" s="295"/>
      <c r="C2" s="295"/>
      <c r="D2" s="295"/>
      <c r="E2" s="295"/>
      <c r="F2" s="295"/>
      <c r="G2" s="295"/>
      <c r="H2" s="296" t="str">
        <f>HYPERLINK('пр.взв.'!F3)</f>
        <v>в.к. 62  кг</v>
      </c>
    </row>
    <row r="3" spans="1:8" ht="12" customHeight="1">
      <c r="A3" s="297">
        <v>2</v>
      </c>
      <c r="B3" s="299" t="str">
        <f>VLOOKUP(A3,'пр.взв.'!B5:C93,2,FALSE)</f>
        <v>Абрамов Александр Геннадьевич</v>
      </c>
      <c r="C3" s="299" t="str">
        <f>VLOOKUP(A3,'пр.взв.'!B5:G93,3,FALSE)</f>
        <v>04.04.85 мс</v>
      </c>
      <c r="D3" s="299" t="str">
        <f>VLOOKUP(A3,'пр.взв.'!B5:E93,4,FALSE)</f>
        <v>Москва Д</v>
      </c>
      <c r="E3" s="126"/>
      <c r="H3" s="296"/>
    </row>
    <row r="4" spans="1:8" ht="12" customHeight="1">
      <c r="A4" s="298"/>
      <c r="B4" s="300"/>
      <c r="C4" s="300"/>
      <c r="D4" s="300"/>
      <c r="E4" s="116"/>
      <c r="F4" s="1"/>
      <c r="H4" s="296" t="s">
        <v>11</v>
      </c>
    </row>
    <row r="5" spans="1:8" ht="12" customHeight="1">
      <c r="A5" s="298">
        <v>34</v>
      </c>
      <c r="B5" s="302" t="str">
        <f>VLOOKUP(A5,'пр.взв.'!B7:C94,2,FALSE)</f>
        <v>Симанов Дмитри й Владимирович</v>
      </c>
      <c r="C5" s="302" t="str">
        <f>VLOOKUP(A5,'пр.взв.'!B7:G94,3,FALSE)</f>
        <v>19.08.85 мсмк</v>
      </c>
      <c r="D5" s="302" t="str">
        <f>VLOOKUP(A5,'пр.взв.'!B7:E94,4,FALSE)</f>
        <v>ПФО Н.Новгород  ПР</v>
      </c>
      <c r="E5" s="117"/>
      <c r="F5" s="1"/>
      <c r="G5" s="1"/>
      <c r="H5" s="296"/>
    </row>
    <row r="6" spans="1:7" ht="12" customHeight="1" thickBot="1">
      <c r="A6" s="301"/>
      <c r="B6" s="303"/>
      <c r="C6" s="303"/>
      <c r="D6" s="303"/>
      <c r="E6" s="118"/>
      <c r="F6" s="4"/>
      <c r="G6" s="1"/>
    </row>
    <row r="7" spans="1:7" ht="12" customHeight="1">
      <c r="A7" s="297">
        <v>18</v>
      </c>
      <c r="B7" s="299" t="str">
        <f>VLOOKUP(A7,'пр.взв.'!B9:C96,2,FALSE)</f>
        <v>Мухаметуллин Тимур Рашидович</v>
      </c>
      <c r="C7" s="299" t="str">
        <f>VLOOKUP(A7,'пр.взв.'!B9:G96,3,FALSE)</f>
        <v>06.08.85 мс</v>
      </c>
      <c r="D7" s="299" t="str">
        <f>VLOOKUP(A7,'пр.взв.'!B9:E96,4,FALSE)</f>
        <v>СФО Омск Д</v>
      </c>
      <c r="E7" s="118"/>
      <c r="F7" s="2"/>
      <c r="G7" s="1"/>
    </row>
    <row r="8" spans="1:7" ht="12" customHeight="1">
      <c r="A8" s="298"/>
      <c r="B8" s="300"/>
      <c r="C8" s="300"/>
      <c r="D8" s="300"/>
      <c r="E8" s="119">
        <v>18</v>
      </c>
      <c r="F8" s="3"/>
      <c r="G8" s="1"/>
    </row>
    <row r="9" spans="1:7" ht="12" customHeight="1">
      <c r="A9" s="298">
        <v>50</v>
      </c>
      <c r="B9" s="304" t="e">
        <f>VLOOKUP(A9,'пр.взв.'!B11:C98,2,FALSE)</f>
        <v>#N/A</v>
      </c>
      <c r="C9" s="304" t="e">
        <f>VLOOKUP(A9,'пр.взв.'!B11:G98,3,FALSE)</f>
        <v>#N/A</v>
      </c>
      <c r="D9" s="304" t="e">
        <f>VLOOKUP(A9,'пр.взв.'!B11:E98,4,FALSE)</f>
        <v>#N/A</v>
      </c>
      <c r="E9" s="120"/>
      <c r="F9" s="3"/>
      <c r="G9" s="1"/>
    </row>
    <row r="10" spans="1:7" ht="12" customHeight="1" thickBot="1">
      <c r="A10" s="301"/>
      <c r="B10" s="305"/>
      <c r="C10" s="305"/>
      <c r="D10" s="305"/>
      <c r="E10" s="116"/>
      <c r="F10" s="3"/>
      <c r="G10" s="4"/>
    </row>
    <row r="11" spans="1:7" ht="12" customHeight="1">
      <c r="A11" s="297">
        <v>10</v>
      </c>
      <c r="B11" s="299" t="str">
        <f>VLOOKUP(A11,'пр.взв.'!B13:C100,2,FALSE)</f>
        <v>Анисимов Сергей Юрьевич</v>
      </c>
      <c r="C11" s="299" t="str">
        <f>VLOOKUP(A11,'пр.взв.'!B13:G100,3,FALSE)</f>
        <v>08.01.86 мс</v>
      </c>
      <c r="D11" s="299" t="str">
        <f>VLOOKUP(A11,'пр.взв.'!B13:E100,4,FALSE)</f>
        <v>С.Петербург ВС</v>
      </c>
      <c r="E11" s="116"/>
      <c r="F11" s="3"/>
      <c r="G11" s="2"/>
    </row>
    <row r="12" spans="1:7" ht="12" customHeight="1">
      <c r="A12" s="298"/>
      <c r="B12" s="300"/>
      <c r="C12" s="300"/>
      <c r="D12" s="300"/>
      <c r="E12" s="121"/>
      <c r="F12" s="3"/>
      <c r="G12" s="3"/>
    </row>
    <row r="13" spans="1:7" ht="12" customHeight="1">
      <c r="A13" s="298">
        <v>42</v>
      </c>
      <c r="B13" s="302" t="str">
        <f>VLOOKUP(A13,'пр.взв.'!B15:C102,2,FALSE)</f>
        <v>Шафиков Рустам Рафисович</v>
      </c>
      <c r="C13" s="302" t="str">
        <f>VLOOKUP(A13,'пр.взв.'!B15:G102,3,FALSE)</f>
        <v>22.04.87 кмс</v>
      </c>
      <c r="D13" s="302" t="str">
        <f>VLOOKUP(A13,'пр.взв.'!B15:E102,4,FALSE)</f>
        <v>УФО ХМАО Радужный МО</v>
      </c>
      <c r="E13" s="117"/>
      <c r="F13" s="3"/>
      <c r="G13" s="3"/>
    </row>
    <row r="14" spans="1:7" ht="12" customHeight="1" thickBot="1">
      <c r="A14" s="301"/>
      <c r="B14" s="303"/>
      <c r="C14" s="303"/>
      <c r="D14" s="303"/>
      <c r="E14" s="118"/>
      <c r="F14" s="5"/>
      <c r="G14" s="3"/>
    </row>
    <row r="15" spans="1:7" ht="12" customHeight="1">
      <c r="A15" s="297">
        <v>26</v>
      </c>
      <c r="B15" s="299" t="str">
        <f>VLOOKUP(A15,'пр.взв.'!B17:C104,2,FALSE)</f>
        <v>Кордоев Сумер Аркадьевич</v>
      </c>
      <c r="C15" s="299" t="str">
        <f>VLOOKUP(A15,'пр.взв.'!B17:G104,3,FALSE)</f>
        <v>28.06.87 кмс</v>
      </c>
      <c r="D15" s="299" t="str">
        <f>VLOOKUP(A15,'пр.взв.'!B17:E104,4,FALSE)</f>
        <v>СФО Новосибирская Новосибирск Д</v>
      </c>
      <c r="E15" s="118"/>
      <c r="F15" s="1"/>
      <c r="G15" s="3"/>
    </row>
    <row r="16" spans="1:7" ht="12" customHeight="1">
      <c r="A16" s="298"/>
      <c r="B16" s="300"/>
      <c r="C16" s="300"/>
      <c r="D16" s="300"/>
      <c r="E16" s="119">
        <v>26</v>
      </c>
      <c r="F16" s="1"/>
      <c r="G16" s="3"/>
    </row>
    <row r="17" spans="1:7" ht="12" customHeight="1">
      <c r="A17" s="298">
        <v>58</v>
      </c>
      <c r="B17" s="304" t="e">
        <f>VLOOKUP(A17,'пр.взв.'!B19:C106,2,FALSE)</f>
        <v>#N/A</v>
      </c>
      <c r="C17" s="304" t="e">
        <f>VLOOKUP(A17,'пр.взв.'!B19:G106,3,FALSE)</f>
        <v>#N/A</v>
      </c>
      <c r="D17" s="304" t="e">
        <f>VLOOKUP(A17,'пр.взв.'!B19:E106,4,FALSE)</f>
        <v>#N/A</v>
      </c>
      <c r="E17" s="120"/>
      <c r="F17" s="1"/>
      <c r="G17" s="3"/>
    </row>
    <row r="18" spans="1:7" ht="12" customHeight="1" thickBot="1">
      <c r="A18" s="301"/>
      <c r="B18" s="305"/>
      <c r="C18" s="305"/>
      <c r="D18" s="305"/>
      <c r="E18" s="116"/>
      <c r="F18" s="1"/>
      <c r="G18" s="3"/>
    </row>
    <row r="19" spans="1:8" ht="12" customHeight="1">
      <c r="A19" s="297">
        <v>6</v>
      </c>
      <c r="B19" s="299" t="str">
        <f>VLOOKUP(A19,'пр.взв.'!B5:C93,2,FALSE)</f>
        <v>Уин Виталий Юрьевич</v>
      </c>
      <c r="C19" s="299" t="str">
        <f>VLOOKUP(A19,'пр.взв.'!B5:G93,3,FALSE)</f>
        <v>25.06.87 мс</v>
      </c>
      <c r="D19" s="299" t="str">
        <f>VLOOKUP(A19,'пр.взв.'!B5:G93,4,FALSE)</f>
        <v>СФО р.Алтай Д</v>
      </c>
      <c r="E19" s="116"/>
      <c r="F19" s="1"/>
      <c r="G19" s="3"/>
      <c r="H19" s="56"/>
    </row>
    <row r="20" spans="1:8" ht="12" customHeight="1">
      <c r="A20" s="298"/>
      <c r="B20" s="300"/>
      <c r="C20" s="300"/>
      <c r="D20" s="300"/>
      <c r="E20" s="121"/>
      <c r="F20" s="1"/>
      <c r="G20" s="3"/>
      <c r="H20" s="55"/>
    </row>
    <row r="21" spans="1:8" ht="12" customHeight="1">
      <c r="A21" s="298">
        <v>38</v>
      </c>
      <c r="B21" s="302" t="str">
        <f>VLOOKUP(A21,'пр.взв.'!B23:C110,2,FALSE)</f>
        <v>Клинов Антон Эдуардович</v>
      </c>
      <c r="C21" s="302" t="str">
        <f>VLOOKUP(A21,'пр.взв.'!B23:G110,3,FALSE)</f>
        <v>15.06.87 мсмк</v>
      </c>
      <c r="D21" s="302" t="str">
        <f>VLOOKUP(A21,'пр.взв.'!B23:E110,4,FALSE)</f>
        <v>ПФО Пермь МО</v>
      </c>
      <c r="E21" s="117"/>
      <c r="F21" s="1"/>
      <c r="G21" s="3"/>
      <c r="H21" s="55"/>
    </row>
    <row r="22" spans="1:8" ht="12" customHeight="1" thickBot="1">
      <c r="A22" s="301"/>
      <c r="B22" s="303"/>
      <c r="C22" s="303"/>
      <c r="D22" s="303"/>
      <c r="E22" s="118"/>
      <c r="F22" s="4"/>
      <c r="G22" s="3"/>
      <c r="H22" s="55"/>
    </row>
    <row r="23" spans="1:8" ht="12" customHeight="1">
      <c r="A23" s="297">
        <v>22</v>
      </c>
      <c r="B23" s="299" t="str">
        <f>VLOOKUP(A23,'пр.взв.'!B25:C112,2,FALSE)</f>
        <v>Хлыбов Илья Евгеньевич</v>
      </c>
      <c r="C23" s="299" t="str">
        <f>VLOOKUP(A23,'пр.взв.'!B25:G112,3,FALSE)</f>
        <v>27.10.86 змс</v>
      </c>
      <c r="D23" s="299" t="str">
        <f>VLOOKUP(A23,'пр.взв.'!B25:E112,4,FALSE)</f>
        <v>УФО Свердловская В.Пышма ВС</v>
      </c>
      <c r="E23" s="118"/>
      <c r="F23" s="2"/>
      <c r="G23" s="3"/>
      <c r="H23" s="55"/>
    </row>
    <row r="24" spans="1:8" ht="12" customHeight="1">
      <c r="A24" s="298"/>
      <c r="B24" s="300"/>
      <c r="C24" s="300"/>
      <c r="D24" s="300"/>
      <c r="E24" s="119">
        <v>22</v>
      </c>
      <c r="F24" s="3"/>
      <c r="G24" s="3"/>
      <c r="H24" s="55"/>
    </row>
    <row r="25" spans="1:8" ht="12" customHeight="1">
      <c r="A25" s="298">
        <v>54</v>
      </c>
      <c r="B25" s="304" t="e">
        <f>VLOOKUP(A25,'пр.взв.'!B27:C114,2,FALSE)</f>
        <v>#N/A</v>
      </c>
      <c r="C25" s="304" t="e">
        <f>VLOOKUP(A25,'пр.взв.'!B27:G114,3,FALSE)</f>
        <v>#N/A</v>
      </c>
      <c r="D25" s="304" t="e">
        <f>VLOOKUP(A25,'пр.взв.'!B27:E114,4,FALSE)</f>
        <v>#N/A</v>
      </c>
      <c r="E25" s="120"/>
      <c r="F25" s="3"/>
      <c r="G25" s="3"/>
      <c r="H25" s="55"/>
    </row>
    <row r="26" spans="1:8" ht="12" customHeight="1" thickBot="1">
      <c r="A26" s="301"/>
      <c r="B26" s="305"/>
      <c r="C26" s="305"/>
      <c r="D26" s="305"/>
      <c r="E26" s="116"/>
      <c r="F26" s="3"/>
      <c r="G26" s="3"/>
      <c r="H26" s="55"/>
    </row>
    <row r="27" spans="1:8" ht="12" customHeight="1">
      <c r="A27" s="297">
        <v>14</v>
      </c>
      <c r="B27" s="299" t="str">
        <f>VLOOKUP(A27,'пр.взв.'!B29:C116,2,FALSE)</f>
        <v>Лакурин Сергей Сергеевич</v>
      </c>
      <c r="C27" s="299" t="str">
        <f>VLOOKUP(A27,'пр.взв.'!B29:G116,3,FALSE)</f>
        <v>05.04.90 кмс</v>
      </c>
      <c r="D27" s="299" t="str">
        <f>VLOOKUP(A27,'пр.взв.'!B29:E116,4,FALSE)</f>
        <v>ЮФО Ростовская Новочеркасск ЛОК</v>
      </c>
      <c r="E27" s="116"/>
      <c r="F27" s="3"/>
      <c r="G27" s="5"/>
      <c r="H27" s="55"/>
    </row>
    <row r="28" spans="1:8" ht="12" customHeight="1">
      <c r="A28" s="298"/>
      <c r="B28" s="300"/>
      <c r="C28" s="300"/>
      <c r="D28" s="300"/>
      <c r="E28" s="121">
        <v>14</v>
      </c>
      <c r="F28" s="3"/>
      <c r="G28" s="1"/>
      <c r="H28" s="55"/>
    </row>
    <row r="29" spans="1:8" ht="12" customHeight="1">
      <c r="A29" s="298">
        <v>46</v>
      </c>
      <c r="B29" s="304" t="e">
        <f>VLOOKUP(A29,'пр.взв.'!B31:C118,2,FALSE)</f>
        <v>#N/A</v>
      </c>
      <c r="C29" s="304" t="e">
        <f>VLOOKUP(A29,'пр.взв.'!B31:G118,3,FALSE)</f>
        <v>#N/A</v>
      </c>
      <c r="D29" s="304" t="e">
        <f>VLOOKUP(A29,'пр.взв.'!B31:E118,4,FALSE)</f>
        <v>#N/A</v>
      </c>
      <c r="E29" s="117"/>
      <c r="F29" s="3"/>
      <c r="G29" s="1"/>
      <c r="H29" s="55"/>
    </row>
    <row r="30" spans="1:8" ht="12" customHeight="1" thickBot="1">
      <c r="A30" s="301"/>
      <c r="B30" s="305"/>
      <c r="C30" s="305"/>
      <c r="D30" s="305"/>
      <c r="E30" s="118"/>
      <c r="F30" s="5"/>
      <c r="G30" s="1"/>
      <c r="H30" s="55"/>
    </row>
    <row r="31" spans="1:8" ht="12" customHeight="1">
      <c r="A31" s="297">
        <v>30</v>
      </c>
      <c r="B31" s="299" t="str">
        <f>VLOOKUP(A31,'пр.взв.'!B33:C120,2,FALSE)</f>
        <v>Тагиров Мурад Магомедович</v>
      </c>
      <c r="C31" s="299" t="str">
        <f>VLOOKUP(A31,'пр.взв.'!B33:G120,3,FALSE)</f>
        <v>08.04.85 мс</v>
      </c>
      <c r="D31" s="299" t="str">
        <f>VLOOKUP(A31,'пр.взв.'!B33:E120,4,FALSE)</f>
        <v>ЦФО Ярославская  Ярослапвль МО</v>
      </c>
      <c r="E31" s="118"/>
      <c r="F31" s="1"/>
      <c r="G31" s="1"/>
      <c r="H31" s="55"/>
    </row>
    <row r="32" spans="1:8" ht="12" customHeight="1">
      <c r="A32" s="298"/>
      <c r="B32" s="300"/>
      <c r="C32" s="300"/>
      <c r="D32" s="300"/>
      <c r="E32" s="119">
        <v>30</v>
      </c>
      <c r="F32" s="1"/>
      <c r="G32" s="1"/>
      <c r="H32" s="55"/>
    </row>
    <row r="33" spans="1:8" ht="12" customHeight="1">
      <c r="A33" s="298">
        <v>62</v>
      </c>
      <c r="B33" s="304" t="e">
        <f>VLOOKUP(A33,'пр.взв.'!B35:C122,2,FALSE)</f>
        <v>#N/A</v>
      </c>
      <c r="C33" s="304" t="e">
        <f>VLOOKUP(A33,'пр.взв.'!B35:G122,3,FALSE)</f>
        <v>#N/A</v>
      </c>
      <c r="D33" s="304" t="e">
        <f>VLOOKUP(A33,'пр.взв.'!B35:E122,4,FALSE)</f>
        <v>#N/A</v>
      </c>
      <c r="E33" s="120"/>
      <c r="F33" s="1"/>
      <c r="G33" s="1"/>
      <c r="H33" s="55"/>
    </row>
    <row r="34" spans="1:8" ht="12" customHeight="1" thickBot="1">
      <c r="A34" s="301"/>
      <c r="B34" s="305"/>
      <c r="C34" s="305"/>
      <c r="D34" s="305"/>
      <c r="E34" s="126"/>
      <c r="H34" s="55"/>
    </row>
    <row r="35" spans="1:8" ht="12" customHeight="1" thickBot="1">
      <c r="A35" s="71"/>
      <c r="B35" s="76"/>
      <c r="C35" s="76"/>
      <c r="D35" s="77"/>
      <c r="E35" s="116"/>
      <c r="F35" s="1"/>
      <c r="G35" s="1"/>
      <c r="H35" s="57"/>
    </row>
    <row r="36" spans="1:8" ht="12" customHeight="1">
      <c r="A36" s="297">
        <v>4</v>
      </c>
      <c r="B36" s="299" t="str">
        <f>VLOOKUP(A36,'пр.взв.'!B5:G93,2,FALSE)</f>
        <v>Савич Сергей Александрович</v>
      </c>
      <c r="C36" s="299" t="str">
        <f>VLOOKUP(A36,'пр.взв.'!B5:G93,3,FALSE)</f>
        <v>03.12.82 мсмк</v>
      </c>
      <c r="D36" s="299" t="str">
        <f>VLOOKUP(A36,'пр.взв.'!B5:G93,4,FALSE)</f>
        <v>СФО Кемеровская Новокузнецк Д</v>
      </c>
      <c r="E36" s="126"/>
      <c r="H36" s="55"/>
    </row>
    <row r="37" spans="1:8" ht="12" customHeight="1">
      <c r="A37" s="298"/>
      <c r="B37" s="300"/>
      <c r="C37" s="300"/>
      <c r="D37" s="300"/>
      <c r="E37" s="116"/>
      <c r="F37" s="1"/>
      <c r="H37" s="55"/>
    </row>
    <row r="38" spans="1:8" ht="12" customHeight="1">
      <c r="A38" s="298">
        <v>36</v>
      </c>
      <c r="B38" s="302" t="str">
        <f>VLOOKUP(A38,'пр.взв.'!B7:G94,2,FALSE)</f>
        <v>Паньков Михаил Владимирович </v>
      </c>
      <c r="C38" s="302" t="str">
        <f>VLOOKUP(A38,'пр.взв.'!B7:G94,3,FALSE)</f>
        <v>10.11.81 мсмк</v>
      </c>
      <c r="D38" s="302" t="str">
        <f>VLOOKUP(A38,'пр.взв.'!B7:G94,4,FALSE)</f>
        <v>ПФО Пермск Краснокамск Д</v>
      </c>
      <c r="E38" s="117"/>
      <c r="F38" s="1"/>
      <c r="G38" s="1"/>
      <c r="H38" s="55"/>
    </row>
    <row r="39" spans="1:8" ht="12" customHeight="1" thickBot="1">
      <c r="A39" s="301"/>
      <c r="B39" s="303"/>
      <c r="C39" s="303"/>
      <c r="D39" s="303"/>
      <c r="E39" s="118"/>
      <c r="F39" s="4"/>
      <c r="G39" s="1"/>
      <c r="H39" s="55"/>
    </row>
    <row r="40" spans="1:8" ht="12" customHeight="1">
      <c r="A40" s="306">
        <v>20</v>
      </c>
      <c r="B40" s="299" t="str">
        <f>VLOOKUP(A40,'пр.взв.'!B9:G96,2,FALSE)</f>
        <v>Викторов Роман Александрович</v>
      </c>
      <c r="C40" s="299" t="str">
        <f>VLOOKUP(A40,'пр.взв.'!B9:G96,3,FALSE)</f>
        <v>14.01.84 мс</v>
      </c>
      <c r="D40" s="299" t="str">
        <f>VLOOKUP(A40,'пр.взв.'!B9:G96,4,FALSE)</f>
        <v>ЦФО Ярославская Ярославль Д</v>
      </c>
      <c r="E40" s="118"/>
      <c r="F40" s="2"/>
      <c r="G40" s="1"/>
      <c r="H40" s="55"/>
    </row>
    <row r="41" spans="1:8" ht="12" customHeight="1">
      <c r="A41" s="298"/>
      <c r="B41" s="300"/>
      <c r="C41" s="300"/>
      <c r="D41" s="300"/>
      <c r="E41" s="119">
        <v>20</v>
      </c>
      <c r="F41" s="3"/>
      <c r="G41" s="1"/>
      <c r="H41" s="55"/>
    </row>
    <row r="42" spans="1:8" ht="12" customHeight="1">
      <c r="A42" s="298">
        <v>52</v>
      </c>
      <c r="B42" s="304" t="e">
        <f>VLOOKUP(A42,'пр.взв.'!B11:G98,2,FALSE)</f>
        <v>#N/A</v>
      </c>
      <c r="C42" s="304" t="e">
        <f>VLOOKUP(A42,'пр.взв.'!B11:G98,3,FALSE)</f>
        <v>#N/A</v>
      </c>
      <c r="D42" s="304" t="e">
        <f>VLOOKUP(A42,'пр.взв.'!B11:G98,4,FALSE)</f>
        <v>#N/A</v>
      </c>
      <c r="E42" s="120"/>
      <c r="F42" s="3"/>
      <c r="G42" s="1"/>
      <c r="H42" s="55"/>
    </row>
    <row r="43" spans="1:8" ht="12" customHeight="1" thickBot="1">
      <c r="A43" s="301"/>
      <c r="B43" s="305"/>
      <c r="C43" s="305"/>
      <c r="D43" s="305"/>
      <c r="E43" s="116"/>
      <c r="F43" s="3"/>
      <c r="G43" s="4"/>
      <c r="H43" s="55"/>
    </row>
    <row r="44" spans="1:8" ht="12" customHeight="1">
      <c r="A44" s="297">
        <v>12</v>
      </c>
      <c r="B44" s="299" t="str">
        <f>VLOOKUP(A44,'пр.взв.'!B13:G100,2,FALSE)</f>
        <v>Овчинников Евгений Алексеевич</v>
      </c>
      <c r="C44" s="299" t="str">
        <f>VLOOKUP(A44,'пр.взв.'!B13:G100,3,FALSE)</f>
        <v>17.10.89 мс</v>
      </c>
      <c r="D44" s="299" t="str">
        <f>VLOOKUP(A44,'пр.взв.'!B13:G100,4,FALSE)</f>
        <v>С.Петербург ВС</v>
      </c>
      <c r="E44" s="116"/>
      <c r="F44" s="3"/>
      <c r="G44" s="2"/>
      <c r="H44" s="55"/>
    </row>
    <row r="45" spans="1:8" ht="12" customHeight="1">
      <c r="A45" s="298"/>
      <c r="B45" s="300"/>
      <c r="C45" s="300"/>
      <c r="D45" s="300"/>
      <c r="E45" s="121"/>
      <c r="F45" s="3"/>
      <c r="G45" s="3"/>
      <c r="H45" s="55"/>
    </row>
    <row r="46" spans="1:8" ht="12" customHeight="1">
      <c r="A46" s="298">
        <v>44</v>
      </c>
      <c r="B46" s="304" t="str">
        <f>VLOOKUP(A46,'пр.взв.'!B15:G102,2,FALSE)</f>
        <v>Нечаев Дмитрий Николаевич</v>
      </c>
      <c r="C46" s="304" t="str">
        <f>VLOOKUP(A46,'пр.взв.'!B15:G102,3,FALSE)</f>
        <v>07.08.76 мсмк</v>
      </c>
      <c r="D46" s="304" t="str">
        <f>VLOOKUP(A46,'пр.взв.'!B15:G102,4,FALSE)</f>
        <v>ПФО Пермск Краснокамск Д</v>
      </c>
      <c r="E46" s="117"/>
      <c r="F46" s="3"/>
      <c r="G46" s="3"/>
      <c r="H46" s="55"/>
    </row>
    <row r="47" spans="1:8" ht="12" customHeight="1" thickBot="1">
      <c r="A47" s="301"/>
      <c r="B47" s="305"/>
      <c r="C47" s="305"/>
      <c r="D47" s="305"/>
      <c r="E47" s="118"/>
      <c r="F47" s="5"/>
      <c r="G47" s="3"/>
      <c r="H47" s="55"/>
    </row>
    <row r="48" spans="1:8" ht="12" customHeight="1">
      <c r="A48" s="297">
        <v>28</v>
      </c>
      <c r="B48" s="299" t="str">
        <f>VLOOKUP(A48,'пр.взв.'!B17:G104,2,FALSE)</f>
        <v>Шулаков Дмитрий Витальевич</v>
      </c>
      <c r="C48" s="299" t="str">
        <f>VLOOKUP(A48,'пр.взв.'!B17:G104,3,FALSE)</f>
        <v>20.08.84 мс</v>
      </c>
      <c r="D48" s="299" t="str">
        <f>VLOOKUP(A48,'пр.взв.'!B17:G104,4,FALSE)</f>
        <v>ПФО Пермь Д</v>
      </c>
      <c r="E48" s="118"/>
      <c r="F48" s="1"/>
      <c r="G48" s="3"/>
      <c r="H48" s="55"/>
    </row>
    <row r="49" spans="1:8" ht="12" customHeight="1">
      <c r="A49" s="298"/>
      <c r="B49" s="300"/>
      <c r="C49" s="300"/>
      <c r="D49" s="300"/>
      <c r="E49" s="119">
        <v>28</v>
      </c>
      <c r="F49" s="1"/>
      <c r="G49" s="3"/>
      <c r="H49" s="55"/>
    </row>
    <row r="50" spans="1:8" ht="12" customHeight="1">
      <c r="A50" s="298">
        <v>60</v>
      </c>
      <c r="B50" s="304" t="e">
        <f>VLOOKUP(A50,'пр.взв.'!B19:G106,2,FALSE)</f>
        <v>#N/A</v>
      </c>
      <c r="C50" s="304" t="e">
        <f>VLOOKUP(A50,'пр.взв.'!B19:G106,3,FALSE)</f>
        <v>#N/A</v>
      </c>
      <c r="D50" s="304" t="e">
        <f>VLOOKUP(A50,'пр.взв.'!B19:G106,4,FALSE)</f>
        <v>#N/A</v>
      </c>
      <c r="E50" s="120"/>
      <c r="F50" s="1"/>
      <c r="G50" s="3"/>
      <c r="H50" s="55"/>
    </row>
    <row r="51" spans="1:8" ht="12" customHeight="1" thickBot="1">
      <c r="A51" s="301"/>
      <c r="B51" s="305"/>
      <c r="C51" s="305"/>
      <c r="D51" s="305"/>
      <c r="E51" s="116"/>
      <c r="F51" s="1"/>
      <c r="G51" s="3"/>
      <c r="H51" s="55"/>
    </row>
    <row r="52" spans="1:8" ht="12" customHeight="1">
      <c r="A52" s="297">
        <v>8</v>
      </c>
      <c r="B52" s="299" t="str">
        <f>VLOOKUP(A52,'пр.взв.'!B5:G93,2,FALSE)</f>
        <v>Керимов Мурсал Фаризович</v>
      </c>
      <c r="C52" s="299" t="str">
        <f>VLOOKUP(A52,'пр.взв.'!B5:G93,3,FALSE)</f>
        <v>06.03.86 мс</v>
      </c>
      <c r="D52" s="299" t="str">
        <f>VLOOKUP(A52,'пр.взв.'!B5:G93,4,FALSE)</f>
        <v>СЗФО Коми Усинск ПР</v>
      </c>
      <c r="E52" s="116"/>
      <c r="F52" s="1"/>
      <c r="G52" s="3"/>
      <c r="H52" s="55"/>
    </row>
    <row r="53" spans="1:8" ht="12" customHeight="1">
      <c r="A53" s="298"/>
      <c r="B53" s="300"/>
      <c r="C53" s="300"/>
      <c r="D53" s="300"/>
      <c r="E53" s="121"/>
      <c r="F53" s="1"/>
      <c r="G53" s="3"/>
      <c r="H53" s="57"/>
    </row>
    <row r="54" spans="1:7" ht="12" customHeight="1">
      <c r="A54" s="298">
        <v>40</v>
      </c>
      <c r="B54" s="302" t="str">
        <f>VLOOKUP(A54,'пр.взв.'!B23:G110,2,FALSE)</f>
        <v>Завалей Сергей Викторович</v>
      </c>
      <c r="C54" s="302" t="str">
        <f>VLOOKUP(A54,'пр.взв.'!B23:G110,3,FALSE)</f>
        <v>31.12.88 мс</v>
      </c>
      <c r="D54" s="302" t="str">
        <f>VLOOKUP(A54,'пр.взв.'!B23:G110,4,FALSE)</f>
        <v>ДВФО Приморский Владивосток</v>
      </c>
      <c r="E54" s="117"/>
      <c r="F54" s="1"/>
      <c r="G54" s="3"/>
    </row>
    <row r="55" spans="1:7" ht="12" customHeight="1" thickBot="1">
      <c r="A55" s="301"/>
      <c r="B55" s="303"/>
      <c r="C55" s="303"/>
      <c r="D55" s="303"/>
      <c r="E55" s="118"/>
      <c r="F55" s="4"/>
      <c r="G55" s="3"/>
    </row>
    <row r="56" spans="1:7" ht="12" customHeight="1">
      <c r="A56" s="297">
        <v>24</v>
      </c>
      <c r="B56" s="299" t="str">
        <f>VLOOKUP(A56,'пр.взв.'!B25:G112,2,FALSE)</f>
        <v>Селиков Алексей Александрович</v>
      </c>
      <c r="C56" s="299" t="str">
        <f>VLOOKUP(A56,'пр.взв.'!B25:G112,3,FALSE)</f>
        <v>01.06.87 мс</v>
      </c>
      <c r="D56" s="299" t="str">
        <f>VLOOKUP(A56,'пр.взв.'!B25:G112,4,FALSE)</f>
        <v>УФО Свердловская Екатеринбург Д</v>
      </c>
      <c r="E56" s="118"/>
      <c r="F56" s="2"/>
      <c r="G56" s="3"/>
    </row>
    <row r="57" spans="1:7" ht="12" customHeight="1">
      <c r="A57" s="298"/>
      <c r="B57" s="300"/>
      <c r="C57" s="300"/>
      <c r="D57" s="300"/>
      <c r="E57" s="119">
        <v>24</v>
      </c>
      <c r="F57" s="3"/>
      <c r="G57" s="3"/>
    </row>
    <row r="58" spans="1:7" ht="12" customHeight="1">
      <c r="A58" s="298">
        <v>56</v>
      </c>
      <c r="B58" s="304" t="e">
        <f>VLOOKUP(A58,'пр.взв.'!B27:G114,2,FALSE)</f>
        <v>#N/A</v>
      </c>
      <c r="C58" s="304" t="e">
        <f>VLOOKUP(A58,'пр.взв.'!B27:G114,3,FALSE)</f>
        <v>#N/A</v>
      </c>
      <c r="D58" s="304" t="e">
        <f>VLOOKUP(A58,'пр.взв.'!B27:G114,4,FALSE)</f>
        <v>#N/A</v>
      </c>
      <c r="E58" s="120"/>
      <c r="F58" s="3"/>
      <c r="G58" s="3"/>
    </row>
    <row r="59" spans="1:7" ht="12" customHeight="1" thickBot="1">
      <c r="A59" s="301"/>
      <c r="B59" s="305"/>
      <c r="C59" s="305"/>
      <c r="D59" s="305"/>
      <c r="E59" s="116"/>
      <c r="F59" s="3"/>
      <c r="G59" s="3"/>
    </row>
    <row r="60" spans="1:7" ht="12" customHeight="1">
      <c r="A60" s="297">
        <v>16</v>
      </c>
      <c r="B60" s="299" t="str">
        <f>VLOOKUP(A60,'пр.взв.'!B29:G116,2,FALSE)</f>
        <v>Мудранов Аслан Заудинович</v>
      </c>
      <c r="C60" s="299" t="str">
        <f>VLOOKUP(A60,'пр.взв.'!B29:G116,3,FALSE)</f>
        <v>16.09.87 мс</v>
      </c>
      <c r="D60" s="299" t="str">
        <f>VLOOKUP(A60,'пр.взв.'!B29:G116,4,FALSE)</f>
        <v>ЮФО Краснодарский Армавир Д</v>
      </c>
      <c r="E60" s="116"/>
      <c r="F60" s="3"/>
      <c r="G60" s="5"/>
    </row>
    <row r="61" spans="1:7" ht="12" customHeight="1">
      <c r="A61" s="298"/>
      <c r="B61" s="300"/>
      <c r="C61" s="300"/>
      <c r="D61" s="300"/>
      <c r="E61" s="121">
        <v>16</v>
      </c>
      <c r="F61" s="3"/>
      <c r="G61" s="1"/>
    </row>
    <row r="62" spans="1:7" ht="12" customHeight="1">
      <c r="A62" s="298">
        <v>48</v>
      </c>
      <c r="B62" s="304" t="e">
        <f>VLOOKUP(A62,'пр.взв.'!B31:G118,2,FALSE)</f>
        <v>#N/A</v>
      </c>
      <c r="C62" s="304" t="e">
        <f>VLOOKUP(A62,'пр.взв.'!B31:G118,3,FALSE)</f>
        <v>#N/A</v>
      </c>
      <c r="D62" s="304" t="e">
        <f>VLOOKUP(A62,'пр.взв.'!B31:G118,4,FALSE)</f>
        <v>#N/A</v>
      </c>
      <c r="E62" s="117"/>
      <c r="F62" s="3"/>
      <c r="G62" s="1"/>
    </row>
    <row r="63" spans="1:7" ht="12" customHeight="1" thickBot="1">
      <c r="A63" s="301"/>
      <c r="B63" s="305"/>
      <c r="C63" s="305"/>
      <c r="D63" s="305"/>
      <c r="E63" s="118"/>
      <c r="F63" s="5"/>
      <c r="G63" s="1"/>
    </row>
    <row r="64" spans="1:7" ht="12" customHeight="1">
      <c r="A64" s="297">
        <v>32</v>
      </c>
      <c r="B64" s="299" t="str">
        <f>VLOOKUP(A64,'пр.взв.'!B33:G120,2,FALSE)</f>
        <v>Ерошомов Марат Николаевич</v>
      </c>
      <c r="C64" s="299" t="str">
        <f>VLOOKUP(A64,'пр.взв.'!B33:G120,3,FALSE)</f>
        <v>28.11.85 мс</v>
      </c>
      <c r="D64" s="299" t="str">
        <f>VLOOKUP(A64,'пр.взв.'!B33:G120,4,FALSE)</f>
        <v>ПФО Нижегородская Выкса ПР</v>
      </c>
      <c r="E64" s="118"/>
      <c r="F64" s="1"/>
      <c r="G64" s="1"/>
    </row>
    <row r="65" spans="1:7" ht="12" customHeight="1">
      <c r="A65" s="298"/>
      <c r="B65" s="300"/>
      <c r="C65" s="300"/>
      <c r="D65" s="300"/>
      <c r="E65" s="119">
        <v>32</v>
      </c>
      <c r="F65" s="1"/>
      <c r="G65" s="1"/>
    </row>
    <row r="66" spans="1:7" ht="12" customHeight="1">
      <c r="A66" s="298">
        <v>64</v>
      </c>
      <c r="B66" s="304" t="e">
        <f>VLOOKUP(A66,'пр.взв.'!B35:G122,2,FALSE)</f>
        <v>#N/A</v>
      </c>
      <c r="C66" s="304" t="e">
        <f>VLOOKUP(A66,'пр.взв.'!B35:G122,3,FALSE)</f>
        <v>#N/A</v>
      </c>
      <c r="D66" s="304" t="e">
        <f>VLOOKUP(A66,'пр.взв.'!B35:G122,4,FALSE)</f>
        <v>#N/A</v>
      </c>
      <c r="E66" s="120"/>
      <c r="F66" s="1"/>
      <c r="G66" s="1"/>
    </row>
    <row r="67" spans="1:5" ht="12" customHeight="1" thickBot="1">
      <c r="A67" s="301"/>
      <c r="B67" s="305"/>
      <c r="C67" s="305"/>
      <c r="D67" s="305"/>
      <c r="E67" s="126"/>
    </row>
    <row r="68" spans="2:4" ht="12" customHeight="1">
      <c r="B68" s="77"/>
      <c r="C68" s="77"/>
      <c r="D68" s="77"/>
    </row>
    <row r="69" spans="2:4" ht="27.75" customHeight="1">
      <c r="B69" s="77"/>
      <c r="C69" s="77"/>
      <c r="D69" s="77"/>
    </row>
    <row r="70" spans="1:8" ht="19.5" customHeight="1">
      <c r="A70" s="27" t="s">
        <v>22</v>
      </c>
      <c r="B70" s="84"/>
      <c r="C70" s="84"/>
      <c r="D70" s="84"/>
      <c r="E70" s="292" t="str">
        <f>HYPERLINK('пр.взв.'!F3)</f>
        <v>в.к. 62  кг</v>
      </c>
      <c r="F70" s="84"/>
      <c r="G70" s="27" t="s">
        <v>23</v>
      </c>
      <c r="H70" s="84"/>
    </row>
    <row r="71" spans="1:8" ht="12.75">
      <c r="A71" s="84"/>
      <c r="B71" s="84"/>
      <c r="C71" s="84"/>
      <c r="D71" s="84"/>
      <c r="E71" s="293"/>
      <c r="F71" s="84"/>
      <c r="G71" s="84"/>
      <c r="H71" s="84"/>
    </row>
    <row r="72" spans="1:8" ht="19.5" customHeight="1">
      <c r="A72" s="84"/>
      <c r="B72" s="84"/>
      <c r="C72" s="84"/>
      <c r="D72" s="84"/>
      <c r="E72" s="84"/>
      <c r="F72" s="84"/>
      <c r="G72" s="84"/>
      <c r="H72" s="84"/>
    </row>
    <row r="73" spans="1:9" ht="19.5" customHeight="1">
      <c r="A73" s="11"/>
      <c r="B73" s="13"/>
      <c r="C73" s="8"/>
      <c r="D73" s="12"/>
      <c r="E73" s="12"/>
      <c r="G73" s="107"/>
      <c r="H73" s="107"/>
      <c r="I73" s="7"/>
    </row>
    <row r="74" spans="1:9" ht="19.5" customHeight="1">
      <c r="A74" s="7"/>
      <c r="B74" s="14"/>
      <c r="G74" s="107"/>
      <c r="H74" s="107"/>
      <c r="I74" s="7"/>
    </row>
    <row r="75" spans="1:9" ht="19.5" customHeight="1">
      <c r="A75" s="7"/>
      <c r="B75" s="64"/>
      <c r="C75" s="63"/>
      <c r="D75" s="16"/>
      <c r="E75" s="12"/>
      <c r="G75" s="43"/>
      <c r="H75" s="107"/>
      <c r="I75" s="7"/>
    </row>
    <row r="76" spans="1:9" ht="19.5" customHeight="1">
      <c r="A76" s="6"/>
      <c r="B76" s="10"/>
      <c r="C76" s="15"/>
      <c r="D76" s="108"/>
      <c r="E76" s="12"/>
      <c r="G76" s="43"/>
      <c r="H76" s="107"/>
      <c r="I76" s="7"/>
    </row>
    <row r="77" spans="1:9" ht="19.5" customHeight="1">
      <c r="A77" s="7"/>
      <c r="B77" s="15"/>
      <c r="C77" s="15"/>
      <c r="D77" s="55"/>
      <c r="E77" s="13"/>
      <c r="F77" s="15"/>
      <c r="H77" s="107"/>
      <c r="I77" s="7"/>
    </row>
    <row r="78" spans="1:9" ht="19.5" customHeight="1">
      <c r="A78" s="7"/>
      <c r="B78" s="15"/>
      <c r="C78" s="9"/>
      <c r="D78" s="57"/>
      <c r="E78" s="14"/>
      <c r="F78" s="109"/>
      <c r="H78" s="107"/>
      <c r="I78" s="7"/>
    </row>
    <row r="79" spans="2:9" ht="19.5" customHeight="1">
      <c r="B79" s="110"/>
      <c r="C79" s="110"/>
      <c r="D79" s="7"/>
      <c r="E79" s="14"/>
      <c r="F79" s="13"/>
      <c r="H79" s="107"/>
      <c r="I79" s="7"/>
    </row>
    <row r="80" spans="3:9" ht="19.5" customHeight="1">
      <c r="C80" s="12"/>
      <c r="D80" s="7"/>
      <c r="E80" s="10"/>
      <c r="F80" s="14"/>
      <c r="H80" s="107"/>
      <c r="I80" s="7"/>
    </row>
    <row r="81" spans="1:9" ht="19.5" customHeight="1">
      <c r="A81" s="11"/>
      <c r="B81" s="13"/>
      <c r="D81" s="7"/>
      <c r="F81" s="55"/>
      <c r="H81" s="107"/>
      <c r="I81" s="7"/>
    </row>
    <row r="82" spans="1:9" ht="19.5" customHeight="1">
      <c r="A82" s="7"/>
      <c r="B82" s="14"/>
      <c r="C82" s="8"/>
      <c r="D82" s="7"/>
      <c r="E82" s="12"/>
      <c r="F82" s="14"/>
      <c r="G82" s="7"/>
      <c r="H82" s="107"/>
      <c r="I82" s="7"/>
    </row>
    <row r="83" spans="1:9" ht="19.5" customHeight="1">
      <c r="A83" s="7"/>
      <c r="B83" s="64"/>
      <c r="C83" s="63"/>
      <c r="D83" s="56"/>
      <c r="E83" s="12"/>
      <c r="F83" s="14"/>
      <c r="G83" s="56"/>
      <c r="H83" s="107"/>
      <c r="I83" s="7"/>
    </row>
    <row r="84" spans="1:9" ht="19.5" customHeight="1">
      <c r="A84" s="6"/>
      <c r="B84" s="10"/>
      <c r="C84" s="15"/>
      <c r="D84" s="55"/>
      <c r="E84" s="8"/>
      <c r="F84" s="14"/>
      <c r="G84" s="55"/>
      <c r="H84" s="107"/>
      <c r="I84" s="7"/>
    </row>
    <row r="85" spans="1:9" ht="19.5" customHeight="1">
      <c r="A85" s="7"/>
      <c r="B85" s="15"/>
      <c r="C85" s="15"/>
      <c r="D85" s="55"/>
      <c r="E85" s="13"/>
      <c r="F85" s="14"/>
      <c r="G85" s="55"/>
      <c r="H85" s="107"/>
      <c r="I85" s="7"/>
    </row>
    <row r="86" spans="1:9" ht="19.5" customHeight="1">
      <c r="A86" s="7"/>
      <c r="B86" s="15"/>
      <c r="C86" s="9"/>
      <c r="D86" s="57"/>
      <c r="E86" s="14"/>
      <c r="F86" s="111"/>
      <c r="G86" s="55"/>
      <c r="H86" s="107"/>
      <c r="I86" s="7"/>
    </row>
    <row r="87" spans="2:9" ht="19.5" customHeight="1">
      <c r="B87" s="110"/>
      <c r="C87" s="110"/>
      <c r="E87" s="14"/>
      <c r="F87" s="17"/>
      <c r="G87" s="55"/>
      <c r="H87" s="107"/>
      <c r="I87" s="7"/>
    </row>
    <row r="88" spans="3:9" ht="19.5" customHeight="1">
      <c r="C88" s="12"/>
      <c r="E88" s="10"/>
      <c r="F88" s="15"/>
      <c r="G88" s="57"/>
      <c r="H88" s="107"/>
      <c r="I88" s="7"/>
    </row>
    <row r="89" spans="1:9" ht="19.5" customHeight="1">
      <c r="A89" s="107"/>
      <c r="B89" s="107"/>
      <c r="C89" s="107"/>
      <c r="D89" s="107"/>
      <c r="E89" s="107"/>
      <c r="F89" s="107"/>
      <c r="G89" s="43"/>
      <c r="H89" s="107"/>
      <c r="I89" s="7"/>
    </row>
    <row r="90" spans="1:9" ht="19.5" customHeight="1">
      <c r="A90" s="107"/>
      <c r="B90" s="15"/>
      <c r="C90" s="75"/>
      <c r="D90" s="107"/>
      <c r="E90" s="15"/>
      <c r="F90" s="17"/>
      <c r="G90" s="43"/>
      <c r="H90" s="107"/>
      <c r="I90" s="7"/>
    </row>
    <row r="91" spans="1:9" ht="19.5" customHeight="1">
      <c r="A91" s="107"/>
      <c r="B91" s="15"/>
      <c r="C91" s="17"/>
      <c r="D91" s="75"/>
      <c r="E91" s="75"/>
      <c r="F91" s="15"/>
      <c r="G91" s="107"/>
      <c r="H91" s="107"/>
      <c r="I91" s="7"/>
    </row>
    <row r="92" spans="1:9" ht="19.5" customHeight="1">
      <c r="A92" s="107"/>
      <c r="B92" s="107"/>
      <c r="C92" s="15"/>
      <c r="D92" s="107"/>
      <c r="E92" s="17"/>
      <c r="F92" s="15"/>
      <c r="G92" s="107"/>
      <c r="H92" s="107"/>
      <c r="I92" s="7"/>
    </row>
    <row r="93" spans="1:9" ht="19.5" customHeight="1">
      <c r="A93" s="107"/>
      <c r="B93" s="107"/>
      <c r="C93" s="17"/>
      <c r="D93" s="107"/>
      <c r="E93" s="15"/>
      <c r="F93" s="75"/>
      <c r="G93" s="43"/>
      <c r="H93" s="107"/>
      <c r="I93" s="7"/>
    </row>
    <row r="94" spans="1:9" ht="19.5" customHeight="1">
      <c r="A94" s="107"/>
      <c r="B94" s="15"/>
      <c r="C94" s="17"/>
      <c r="D94" s="75"/>
      <c r="E94" s="75"/>
      <c r="F94" s="15"/>
      <c r="G94" s="43"/>
      <c r="H94" s="107"/>
      <c r="I94" s="7"/>
    </row>
    <row r="95" spans="1:9" ht="19.5" customHeight="1">
      <c r="A95" s="107"/>
      <c r="B95" s="107"/>
      <c r="C95" s="15"/>
      <c r="D95" s="107"/>
      <c r="E95" s="17"/>
      <c r="F95" s="15"/>
      <c r="G95" s="43"/>
      <c r="H95" s="107"/>
      <c r="I95" s="7"/>
    </row>
    <row r="96" spans="1:9" ht="19.5" customHeight="1">
      <c r="A96" s="107"/>
      <c r="B96" s="107"/>
      <c r="C96" s="17"/>
      <c r="D96" s="107"/>
      <c r="E96" s="15"/>
      <c r="F96" s="75"/>
      <c r="G96" s="43"/>
      <c r="H96" s="107"/>
      <c r="I96" s="7"/>
    </row>
    <row r="97" spans="1:9" ht="19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9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9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9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ht="19.5" customHeight="1">
      <c r="I101" s="7"/>
    </row>
    <row r="102" ht="19.5" customHeight="1">
      <c r="I102" s="7"/>
    </row>
    <row r="103" ht="19.5" customHeight="1">
      <c r="I103" s="7"/>
    </row>
    <row r="104" ht="19.5" customHeight="1">
      <c r="I104" s="7"/>
    </row>
    <row r="105" ht="19.5" customHeight="1">
      <c r="I105" s="7"/>
    </row>
    <row r="106" ht="19.5" customHeight="1">
      <c r="I106" s="7"/>
    </row>
    <row r="107" ht="19.5" customHeight="1">
      <c r="I107" s="7"/>
    </row>
    <row r="108" ht="19.5" customHeight="1"/>
    <row r="109" ht="19.5" customHeight="1"/>
    <row r="110" ht="19.5" customHeight="1"/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H67" sqref="A1:H6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94" t="str">
        <f>HYPERLINK('[1]реквизиты'!$A$2)</f>
        <v>Чемпионат России по САМБО среди мужчин</v>
      </c>
      <c r="B1" s="294"/>
      <c r="C1" s="294"/>
      <c r="D1" s="294"/>
      <c r="E1" s="294"/>
      <c r="F1" s="294"/>
      <c r="G1" s="294"/>
      <c r="H1" s="294"/>
      <c r="I1" s="73"/>
      <c r="J1" s="73"/>
      <c r="K1" s="73"/>
      <c r="O1" s="28"/>
      <c r="P1" s="28"/>
      <c r="Q1" s="28"/>
      <c r="R1" s="29"/>
      <c r="S1" s="7"/>
      <c r="T1" s="7"/>
    </row>
    <row r="2" spans="1:19" ht="12.75" customHeight="1" thickBot="1">
      <c r="A2" s="307"/>
      <c r="B2" s="308"/>
      <c r="C2" s="308"/>
      <c r="D2" s="308"/>
      <c r="E2" s="308"/>
      <c r="F2" s="308"/>
      <c r="G2" s="308"/>
      <c r="H2" s="296" t="str">
        <f>HYPERLINK('пр.взв.'!F3)</f>
        <v>в.к. 62  кг</v>
      </c>
      <c r="O2" s="30"/>
      <c r="P2" s="30"/>
      <c r="Q2" s="30"/>
      <c r="R2" s="19"/>
      <c r="S2" s="19"/>
    </row>
    <row r="3" spans="1:8" ht="12" customHeight="1">
      <c r="A3" s="297">
        <v>1</v>
      </c>
      <c r="B3" s="309" t="str">
        <f>VLOOKUP(A3,'пр.взв.'!B5:C93,2,FALSE)</f>
        <v>Меринов Алексей Константинович</v>
      </c>
      <c r="C3" s="309" t="str">
        <f>VLOOKUP(A3,'пр.взв.'!B5:G93,3,FALSE)</f>
        <v>27.12.87 кмс</v>
      </c>
      <c r="D3" s="309" t="str">
        <f>VLOOKUP(A3,'пр.взв.'!B5:E93,4,FALSE)</f>
        <v>ЦФО Воронежская Ворнонеж ЛОК</v>
      </c>
      <c r="E3" s="122"/>
      <c r="F3" s="77"/>
      <c r="G3" s="77"/>
      <c r="H3" s="296"/>
    </row>
    <row r="4" spans="1:8" ht="12" customHeight="1">
      <c r="A4" s="298"/>
      <c r="B4" s="310"/>
      <c r="C4" s="310"/>
      <c r="D4" s="310"/>
      <c r="E4" s="123"/>
      <c r="F4" s="1"/>
      <c r="G4" s="78"/>
      <c r="H4" s="78"/>
    </row>
    <row r="5" spans="1:8" ht="12" customHeight="1">
      <c r="A5" s="298">
        <v>33</v>
      </c>
      <c r="B5" s="300" t="str">
        <f>VLOOKUP(A5,'пр.взв.'!B7:C94,2,FALSE)</f>
        <v>Федоров Иннокентий Алексеевич</v>
      </c>
      <c r="C5" s="300" t="str">
        <f>VLOOKUP(A5,'пр.взв.'!B7:G94,3,FALSE)</f>
        <v>14.8.88 мс</v>
      </c>
      <c r="D5" s="300" t="str">
        <f>VLOOKUP(A5,'пр.взв.'!B7:E94,4,FALSE)</f>
        <v>СФО Кемеровская Новокузнецк ПР</v>
      </c>
      <c r="E5" s="124"/>
      <c r="F5" s="1"/>
      <c r="G5" s="1"/>
      <c r="H5" s="296" t="s">
        <v>10</v>
      </c>
    </row>
    <row r="6" spans="1:8" ht="12" customHeight="1" thickBot="1">
      <c r="A6" s="301"/>
      <c r="B6" s="310"/>
      <c r="C6" s="310"/>
      <c r="D6" s="310"/>
      <c r="E6" s="125"/>
      <c r="F6" s="4"/>
      <c r="G6" s="1"/>
      <c r="H6" s="296"/>
    </row>
    <row r="7" spans="1:8" ht="12" customHeight="1">
      <c r="A7" s="297">
        <v>17</v>
      </c>
      <c r="B7" s="309" t="str">
        <f>VLOOKUP(A7,'пр.взв.'!B9:C96,2,FALSE)</f>
        <v>Алиев Джафер Аблямитович</v>
      </c>
      <c r="C7" s="309" t="str">
        <f>VLOOKUP(A7,'пр.взв.'!B9:G96,3,FALSE)</f>
        <v>04.09..88 мс</v>
      </c>
      <c r="D7" s="309" t="str">
        <f>VLOOKUP(A7,'пр.взв.'!B9:E96,4,FALSE)</f>
        <v>ЮФО Краснодарский Крымск МО</v>
      </c>
      <c r="E7" s="125"/>
      <c r="F7" s="2"/>
      <c r="G7" s="1"/>
      <c r="H7" s="78"/>
    </row>
    <row r="8" spans="1:8" ht="12" customHeight="1">
      <c r="A8" s="298"/>
      <c r="B8" s="310"/>
      <c r="C8" s="310"/>
      <c r="D8" s="310"/>
      <c r="E8" s="119">
        <v>17</v>
      </c>
      <c r="F8" s="3"/>
      <c r="G8" s="1"/>
      <c r="H8" s="78"/>
    </row>
    <row r="9" spans="1:8" ht="12" customHeight="1">
      <c r="A9" s="298">
        <v>49</v>
      </c>
      <c r="B9" s="311" t="e">
        <f>VLOOKUP(A9,'пр.взв.'!B11:C98,2,FALSE)</f>
        <v>#N/A</v>
      </c>
      <c r="C9" s="311" t="e">
        <f>VLOOKUP(A9,'пр.взв.'!B11:G98,3,FALSE)</f>
        <v>#N/A</v>
      </c>
      <c r="D9" s="311" t="e">
        <f>VLOOKUP(A9,'пр.взв.'!B11:E98,4,FALSE)</f>
        <v>#N/A</v>
      </c>
      <c r="E9" s="121"/>
      <c r="F9" s="3"/>
      <c r="G9" s="1"/>
      <c r="H9" s="78"/>
    </row>
    <row r="10" spans="1:8" ht="12" customHeight="1" thickBot="1">
      <c r="A10" s="301"/>
      <c r="B10" s="312"/>
      <c r="C10" s="312"/>
      <c r="D10" s="312"/>
      <c r="E10" s="123"/>
      <c r="F10" s="3"/>
      <c r="G10" s="4"/>
      <c r="H10" s="78"/>
    </row>
    <row r="11" spans="1:8" ht="12" customHeight="1">
      <c r="A11" s="297">
        <v>9</v>
      </c>
      <c r="B11" s="309" t="str">
        <f>VLOOKUP(A11,'пр.взв.'!B13:C100,2,FALSE)</f>
        <v>Аристов Александр Евгеньевич</v>
      </c>
      <c r="C11" s="309" t="str">
        <f>VLOOKUP(A11,'пр.взв.'!B13:G100,3,FALSE)</f>
        <v>15.09.82 мс</v>
      </c>
      <c r="D11" s="309" t="str">
        <f>VLOOKUP(A11,'пр.взв.'!B13:E100,4,FALSE)</f>
        <v>ПФО Саратовская Саратов Д</v>
      </c>
      <c r="E11" s="123"/>
      <c r="F11" s="3"/>
      <c r="G11" s="2"/>
      <c r="H11" s="78"/>
    </row>
    <row r="12" spans="1:8" ht="12" customHeight="1">
      <c r="A12" s="298"/>
      <c r="B12" s="310"/>
      <c r="C12" s="310"/>
      <c r="D12" s="310"/>
      <c r="E12" s="121"/>
      <c r="F12" s="3"/>
      <c r="G12" s="3"/>
      <c r="H12" s="78"/>
    </row>
    <row r="13" spans="1:8" ht="12" customHeight="1">
      <c r="A13" s="298">
        <v>41</v>
      </c>
      <c r="B13" s="300" t="str">
        <f>VLOOKUP(A13,'пр.взв.'!B15:C102,2,FALSE)</f>
        <v>Галлямов Тимур Фанилевич</v>
      </c>
      <c r="C13" s="300" t="str">
        <f>VLOOKUP(A13,'пр.взв.'!B15:G102,3,FALSE)</f>
        <v>13.05.80 змс</v>
      </c>
      <c r="D13" s="300" t="str">
        <f>VLOOKUP(A13,'пр.взв.'!B15:E102,4,FALSE)</f>
        <v>УФО Свердловская В.Пышма ВС</v>
      </c>
      <c r="E13" s="124"/>
      <c r="F13" s="3"/>
      <c r="G13" s="3"/>
      <c r="H13" s="78"/>
    </row>
    <row r="14" spans="1:8" ht="12" customHeight="1" thickBot="1">
      <c r="A14" s="301"/>
      <c r="B14" s="310"/>
      <c r="C14" s="310"/>
      <c r="D14" s="310"/>
      <c r="E14" s="125"/>
      <c r="F14" s="5"/>
      <c r="G14" s="3"/>
      <c r="H14" s="78"/>
    </row>
    <row r="15" spans="1:8" ht="12" customHeight="1">
      <c r="A15" s="297">
        <v>25</v>
      </c>
      <c r="B15" s="309" t="str">
        <f>VLOOKUP(A15,'пр.взв.'!B17:C104,2,FALSE)</f>
        <v>Хорошилов Антон Андреевич</v>
      </c>
      <c r="C15" s="309" t="str">
        <f>VLOOKUP(A15,'пр.взв.'!B17:G104,3,FALSE)</f>
        <v>14.05.87 мс</v>
      </c>
      <c r="D15" s="309" t="str">
        <f>VLOOKUP(A15,'пр.взв.'!B17:E104,4,FALSE)</f>
        <v>Москва Д</v>
      </c>
      <c r="E15" s="125"/>
      <c r="F15" s="1"/>
      <c r="G15" s="3"/>
      <c r="H15" s="78"/>
    </row>
    <row r="16" spans="1:8" ht="12" customHeight="1">
      <c r="A16" s="298"/>
      <c r="B16" s="310"/>
      <c r="C16" s="310"/>
      <c r="D16" s="310"/>
      <c r="E16" s="119">
        <v>25</v>
      </c>
      <c r="F16" s="1"/>
      <c r="G16" s="3"/>
      <c r="H16" s="78"/>
    </row>
    <row r="17" spans="1:8" ht="12" customHeight="1">
      <c r="A17" s="298">
        <v>57</v>
      </c>
      <c r="B17" s="311" t="e">
        <f>VLOOKUP(A17,'пр.взв.'!B19:C106,2,FALSE)</f>
        <v>#N/A</v>
      </c>
      <c r="C17" s="311" t="e">
        <f>VLOOKUP(A17,'пр.взв.'!B19:G106,3,FALSE)</f>
        <v>#N/A</v>
      </c>
      <c r="D17" s="311" t="e">
        <f>VLOOKUP(A17,'пр.взв.'!B19:E106,4,FALSE)</f>
        <v>#N/A</v>
      </c>
      <c r="E17" s="121"/>
      <c r="F17" s="1"/>
      <c r="G17" s="3"/>
      <c r="H17" s="78"/>
    </row>
    <row r="18" spans="1:8" ht="12" customHeight="1" thickBot="1">
      <c r="A18" s="301"/>
      <c r="B18" s="312"/>
      <c r="C18" s="312"/>
      <c r="D18" s="312"/>
      <c r="E18" s="123"/>
      <c r="F18" s="1"/>
      <c r="G18" s="3"/>
      <c r="H18" s="78"/>
    </row>
    <row r="19" spans="1:8" ht="12" customHeight="1">
      <c r="A19" s="297">
        <v>5</v>
      </c>
      <c r="B19" s="309" t="str">
        <f>VLOOKUP(A19,'пр.взв.'!B5:C93,2,FALSE)</f>
        <v>Дуломаев Виктор Вячеславович</v>
      </c>
      <c r="C19" s="309" t="str">
        <f>VLOOKUP(A19,'пр.взв.'!B5:G93,3,FALSE)</f>
        <v>27.01.86 мс</v>
      </c>
      <c r="D19" s="309" t="str">
        <f>VLOOKUP(A19,'пр.взв.'!B5:G93,4,FALSE)</f>
        <v>СФО Бурятия  МО</v>
      </c>
      <c r="E19" s="123"/>
      <c r="F19" s="1"/>
      <c r="G19" s="3"/>
      <c r="H19" s="80"/>
    </row>
    <row r="20" spans="1:8" ht="12" customHeight="1">
      <c r="A20" s="298"/>
      <c r="B20" s="310"/>
      <c r="C20" s="310"/>
      <c r="D20" s="310"/>
      <c r="E20" s="121"/>
      <c r="F20" s="1"/>
      <c r="G20" s="3"/>
      <c r="H20" s="79"/>
    </row>
    <row r="21" spans="1:8" ht="12" customHeight="1">
      <c r="A21" s="298">
        <v>37</v>
      </c>
      <c r="B21" s="300" t="str">
        <f>VLOOKUP(A21,'пр.взв.'!B23:C110,2,FALSE)</f>
        <v>Саратовцев Вадим Игоревич</v>
      </c>
      <c r="C21" s="300" t="str">
        <f>VLOOKUP(A21,'пр.взв.'!B23:G110,3,FALSE)</f>
        <v>05.10.85 мс</v>
      </c>
      <c r="D21" s="300" t="str">
        <f>VLOOKUP(A21,'пр.взв.'!B23:E110,4,FALSE)</f>
        <v>ПФО Нижегородская Выкса Д</v>
      </c>
      <c r="E21" s="124"/>
      <c r="F21" s="1"/>
      <c r="G21" s="3"/>
      <c r="H21" s="79"/>
    </row>
    <row r="22" spans="1:8" ht="12" customHeight="1" thickBot="1">
      <c r="A22" s="301"/>
      <c r="B22" s="310"/>
      <c r="C22" s="310"/>
      <c r="D22" s="310"/>
      <c r="E22" s="125"/>
      <c r="F22" s="4"/>
      <c r="G22" s="3"/>
      <c r="H22" s="79"/>
    </row>
    <row r="23" spans="1:8" ht="12" customHeight="1">
      <c r="A23" s="297">
        <v>21</v>
      </c>
      <c r="B23" s="309" t="str">
        <f>VLOOKUP(A23,'пр.взв.'!B25:C112,2,FALSE)</f>
        <v>Костоев Артур Исропилович</v>
      </c>
      <c r="C23" s="309" t="str">
        <f>VLOOKUP(A23,'пр.взв.'!B25:G112,3,FALSE)</f>
        <v>17.03.91 кмс</v>
      </c>
      <c r="D23" s="309" t="str">
        <f>VLOOKUP(A23,'пр.взв.'!B25:E112,4,FALSE)</f>
        <v>ПФО Самарская Самара Д</v>
      </c>
      <c r="E23" s="125"/>
      <c r="F23" s="2"/>
      <c r="G23" s="3"/>
      <c r="H23" s="79"/>
    </row>
    <row r="24" spans="1:8" ht="12" customHeight="1">
      <c r="A24" s="298"/>
      <c r="B24" s="310"/>
      <c r="C24" s="310"/>
      <c r="D24" s="310"/>
      <c r="E24" s="119">
        <v>21</v>
      </c>
      <c r="F24" s="3"/>
      <c r="G24" s="3"/>
      <c r="H24" s="79"/>
    </row>
    <row r="25" spans="1:8" ht="12" customHeight="1">
      <c r="A25" s="298">
        <v>53</v>
      </c>
      <c r="B25" s="311" t="e">
        <f>VLOOKUP(A25,'пр.взв.'!B27:C114,2,FALSE)</f>
        <v>#N/A</v>
      </c>
      <c r="C25" s="311" t="e">
        <f>VLOOKUP(A25,'пр.взв.'!B27:G114,3,FALSE)</f>
        <v>#N/A</v>
      </c>
      <c r="D25" s="311" t="e">
        <f>VLOOKUP(A25,'пр.взв.'!B27:E114,4,FALSE)</f>
        <v>#N/A</v>
      </c>
      <c r="E25" s="121"/>
      <c r="F25" s="3"/>
      <c r="G25" s="3"/>
      <c r="H25" s="79"/>
    </row>
    <row r="26" spans="1:8" ht="12" customHeight="1" thickBot="1">
      <c r="A26" s="301"/>
      <c r="B26" s="312"/>
      <c r="C26" s="312"/>
      <c r="D26" s="312"/>
      <c r="E26" s="123"/>
      <c r="F26" s="3"/>
      <c r="G26" s="3"/>
      <c r="H26" s="79"/>
    </row>
    <row r="27" spans="1:8" ht="12" customHeight="1">
      <c r="A27" s="297">
        <v>13</v>
      </c>
      <c r="B27" s="309" t="str">
        <f>VLOOKUP(A27,'пр.взв.'!B29:C116,2,FALSE)</f>
        <v>Енчинов Эжер Игнатьевич</v>
      </c>
      <c r="C27" s="309" t="str">
        <f>VLOOKUP(A27,'пр.взв.'!B29:G116,3,FALSE)</f>
        <v>13.01.82 мс</v>
      </c>
      <c r="D27" s="309" t="str">
        <f>VLOOKUP(A27,'пр.взв.'!B29:E116,4,FALSE)</f>
        <v>СФО р.Алтай Д</v>
      </c>
      <c r="E27" s="123"/>
      <c r="F27" s="3"/>
      <c r="G27" s="5"/>
      <c r="H27" s="79"/>
    </row>
    <row r="28" spans="1:8" ht="12" customHeight="1">
      <c r="A28" s="298"/>
      <c r="B28" s="310"/>
      <c r="C28" s="310"/>
      <c r="D28" s="310"/>
      <c r="E28" s="121">
        <v>13</v>
      </c>
      <c r="F28" s="3"/>
      <c r="G28" s="1"/>
      <c r="H28" s="79"/>
    </row>
    <row r="29" spans="1:8" ht="12" customHeight="1">
      <c r="A29" s="298">
        <v>45</v>
      </c>
      <c r="B29" s="311" t="e">
        <f>VLOOKUP(A29,'пр.взв.'!B31:C118,2,FALSE)</f>
        <v>#N/A</v>
      </c>
      <c r="C29" s="311" t="e">
        <f>VLOOKUP(A29,'пр.взв.'!B31:G118,3,FALSE)</f>
        <v>#N/A</v>
      </c>
      <c r="D29" s="311" t="e">
        <f>VLOOKUP(A29,'пр.взв.'!B31:E118,4,FALSE)</f>
        <v>#N/A</v>
      </c>
      <c r="E29" s="124"/>
      <c r="F29" s="3"/>
      <c r="G29" s="1"/>
      <c r="H29" s="79"/>
    </row>
    <row r="30" spans="1:8" ht="12" customHeight="1" thickBot="1">
      <c r="A30" s="301"/>
      <c r="B30" s="312"/>
      <c r="C30" s="312"/>
      <c r="D30" s="312"/>
      <c r="E30" s="125"/>
      <c r="F30" s="5"/>
      <c r="G30" s="1"/>
      <c r="H30" s="79"/>
    </row>
    <row r="31" spans="1:8" ht="12" customHeight="1">
      <c r="A31" s="297">
        <v>29</v>
      </c>
      <c r="B31" s="309" t="str">
        <f>VLOOKUP(A31,'пр.взв.'!B33:C120,2,FALSE)</f>
        <v>Паньков Александр Владимирович </v>
      </c>
      <c r="C31" s="309" t="str">
        <f>VLOOKUP(A31,'пр.взв.'!B33:G120,3,FALSE)</f>
        <v>20.06.79 мсмк</v>
      </c>
      <c r="D31" s="309" t="str">
        <f>VLOOKUP(A31,'пр.взв.'!B33:E120,4,FALSE)</f>
        <v>ПФО Пермск Краснокамск Д</v>
      </c>
      <c r="E31" s="125"/>
      <c r="F31" s="1"/>
      <c r="G31" s="1"/>
      <c r="H31" s="79"/>
    </row>
    <row r="32" spans="1:8" ht="12" customHeight="1">
      <c r="A32" s="298"/>
      <c r="B32" s="310"/>
      <c r="C32" s="310"/>
      <c r="D32" s="310"/>
      <c r="E32" s="119">
        <v>29</v>
      </c>
      <c r="F32" s="1"/>
      <c r="G32" s="1"/>
      <c r="H32" s="79"/>
    </row>
    <row r="33" spans="1:8" ht="12" customHeight="1">
      <c r="A33" s="298">
        <v>61</v>
      </c>
      <c r="B33" s="313" t="e">
        <f>VLOOKUP(A33,'пр.взв.'!B35:C122,2,FALSE)</f>
        <v>#N/A</v>
      </c>
      <c r="C33" s="313" t="e">
        <f>VLOOKUP(A33,'пр.взв.'!B35:G122,3,FALSE)</f>
        <v>#N/A</v>
      </c>
      <c r="D33" s="313" t="e">
        <f>VLOOKUP(A33,'пр.взв.'!B35:E122,4,FALSE)</f>
        <v>#N/A</v>
      </c>
      <c r="E33" s="121"/>
      <c r="F33" s="1"/>
      <c r="G33" s="1"/>
      <c r="H33" s="79"/>
    </row>
    <row r="34" spans="1:8" ht="12" customHeight="1" thickBot="1">
      <c r="A34" s="301"/>
      <c r="B34" s="314"/>
      <c r="C34" s="314"/>
      <c r="D34" s="314"/>
      <c r="E34" s="122"/>
      <c r="F34" s="77"/>
      <c r="G34" s="77"/>
      <c r="H34" s="81"/>
    </row>
    <row r="35" spans="1:16" ht="12" customHeight="1" thickBot="1">
      <c r="A35" s="71"/>
      <c r="B35" s="76"/>
      <c r="C35" s="76"/>
      <c r="D35" s="77"/>
      <c r="E35" s="123"/>
      <c r="F35" s="1"/>
      <c r="G35" s="1"/>
      <c r="H35" s="82"/>
      <c r="P35" s="20"/>
    </row>
    <row r="36" spans="1:8" ht="12" customHeight="1">
      <c r="A36" s="297">
        <v>3</v>
      </c>
      <c r="B36" s="309" t="str">
        <f>VLOOKUP(A36,'пр.взв.'!B5:G93,2,FALSE)</f>
        <v>Егоров Геннадий Петрович</v>
      </c>
      <c r="C36" s="309" t="str">
        <f>VLOOKUP(A36,'пр.взв.'!B5:G93,3,FALSE)</f>
        <v>03.06.87 мсмк</v>
      </c>
      <c r="D36" s="309" t="str">
        <f>VLOOKUP(A36,'пр.взв.'!B5:G93,4,FALSE)</f>
        <v>ПФО Чувашск Чебоксары ПР</v>
      </c>
      <c r="E36" s="122"/>
      <c r="F36" s="77"/>
      <c r="G36" s="77"/>
      <c r="H36" s="81"/>
    </row>
    <row r="37" spans="1:16" ht="12" customHeight="1">
      <c r="A37" s="298"/>
      <c r="B37" s="310"/>
      <c r="C37" s="310"/>
      <c r="D37" s="310"/>
      <c r="E37" s="123"/>
      <c r="F37" s="1"/>
      <c r="G37" s="78"/>
      <c r="H37" s="79"/>
      <c r="P37" s="7"/>
    </row>
    <row r="38" spans="1:8" ht="12" customHeight="1">
      <c r="A38" s="298">
        <v>35</v>
      </c>
      <c r="B38" s="300" t="str">
        <f>VLOOKUP(A38,'пр.взв.'!B7:G94,2,FALSE)</f>
        <v>Блохин Владимир Александрович</v>
      </c>
      <c r="C38" s="300" t="str">
        <f>VLOOKUP(A38,'пр.взв.'!B7:G94,3,FALSE)</f>
        <v>05.02.83 мс</v>
      </c>
      <c r="D38" s="300" t="str">
        <f>VLOOKUP(A38,'пр.взв.'!B7:G94,4,FALSE)</f>
        <v>ЦФО Рязанская Рязань МО</v>
      </c>
      <c r="E38" s="124"/>
      <c r="F38" s="1"/>
      <c r="G38" s="1"/>
      <c r="H38" s="79"/>
    </row>
    <row r="39" spans="1:8" ht="12" customHeight="1" thickBot="1">
      <c r="A39" s="301"/>
      <c r="B39" s="310"/>
      <c r="C39" s="310"/>
      <c r="D39" s="310"/>
      <c r="E39" s="125"/>
      <c r="F39" s="4"/>
      <c r="G39" s="1"/>
      <c r="H39" s="79"/>
    </row>
    <row r="40" spans="1:8" ht="12" customHeight="1">
      <c r="A40" s="297">
        <v>19</v>
      </c>
      <c r="B40" s="309" t="str">
        <f>VLOOKUP(A40,'пр.взв.'!B9:G96,2,FALSE)</f>
        <v>Сергеев Виталий Николаевич</v>
      </c>
      <c r="C40" s="309" t="str">
        <f>VLOOKUP(A40,'пр.взв.'!B9:G96,3,FALSE)</f>
        <v>03.01.83 змс</v>
      </c>
      <c r="D40" s="309" t="str">
        <f>VLOOKUP(A40,'пр.взв.'!B9:G96,4,FALSE)</f>
        <v>Москва Д</v>
      </c>
      <c r="E40" s="125"/>
      <c r="F40" s="2"/>
      <c r="G40" s="1"/>
      <c r="H40" s="79"/>
    </row>
    <row r="41" spans="1:8" ht="12" customHeight="1">
      <c r="A41" s="298"/>
      <c r="B41" s="310"/>
      <c r="C41" s="310"/>
      <c r="D41" s="310"/>
      <c r="E41" s="119">
        <v>19</v>
      </c>
      <c r="F41" s="3"/>
      <c r="G41" s="1"/>
      <c r="H41" s="79"/>
    </row>
    <row r="42" spans="1:8" ht="12" customHeight="1">
      <c r="A42" s="298">
        <v>51</v>
      </c>
      <c r="B42" s="311" t="e">
        <f>VLOOKUP(A42,'пр.взв.'!B11:G98,2,FALSE)</f>
        <v>#N/A</v>
      </c>
      <c r="C42" s="311" t="e">
        <f>VLOOKUP(A42,'пр.взв.'!B11:G98,3,FALSE)</f>
        <v>#N/A</v>
      </c>
      <c r="D42" s="311" t="e">
        <f>VLOOKUP(A42,'пр.взв.'!B11:G98,4,FALSE)</f>
        <v>#N/A</v>
      </c>
      <c r="E42" s="121"/>
      <c r="F42" s="3"/>
      <c r="G42" s="1"/>
      <c r="H42" s="79"/>
    </row>
    <row r="43" spans="1:8" ht="12" customHeight="1" thickBot="1">
      <c r="A43" s="315"/>
      <c r="B43" s="312"/>
      <c r="C43" s="312"/>
      <c r="D43" s="312"/>
      <c r="E43" s="123"/>
      <c r="F43" s="3"/>
      <c r="G43" s="4"/>
      <c r="H43" s="79"/>
    </row>
    <row r="44" spans="1:8" ht="12" customHeight="1">
      <c r="A44" s="297">
        <v>11</v>
      </c>
      <c r="B44" s="309" t="str">
        <f>VLOOKUP(A44,'пр.взв.'!B13:G100,2,FALSE)</f>
        <v>Вахрамеев Роман Геннадьевич</v>
      </c>
      <c r="C44" s="309" t="str">
        <f>VLOOKUP(A44,'пр.взв.'!B13:G100,3,FALSE)</f>
        <v>12.07.85 мс</v>
      </c>
      <c r="D44" s="309" t="str">
        <f>VLOOKUP(A44,'пр.взв.'!B13:G100,4,FALSE)</f>
        <v>УФО Свердловская Екатеринбург </v>
      </c>
      <c r="E44" s="123"/>
      <c r="F44" s="3"/>
      <c r="G44" s="2"/>
      <c r="H44" s="79"/>
    </row>
    <row r="45" spans="1:8" ht="12" customHeight="1">
      <c r="A45" s="298"/>
      <c r="B45" s="310"/>
      <c r="C45" s="310"/>
      <c r="D45" s="310"/>
      <c r="E45" s="121"/>
      <c r="F45" s="3"/>
      <c r="G45" s="3"/>
      <c r="H45" s="79"/>
    </row>
    <row r="46" spans="1:8" ht="12" customHeight="1">
      <c r="A46" s="298">
        <v>43</v>
      </c>
      <c r="B46" s="300" t="str">
        <f>VLOOKUP(A46,'пр.взв.'!B15:G102,2,FALSE)</f>
        <v>Еричев Андрей Александрович</v>
      </c>
      <c r="C46" s="300" t="str">
        <f>VLOOKUP(A46,'пр.взв.'!B15:G102,3,FALSE)</f>
        <v>30.04.86 мс</v>
      </c>
      <c r="D46" s="300" t="str">
        <f>VLOOKUP(A46,'пр.взв.'!B15:G102,4,FALSE)</f>
        <v>ЦФО Владимирская Владимир Д</v>
      </c>
      <c r="E46" s="124"/>
      <c r="F46" s="3"/>
      <c r="G46" s="3"/>
      <c r="H46" s="79"/>
    </row>
    <row r="47" spans="1:8" ht="12" customHeight="1" thickBot="1">
      <c r="A47" s="301"/>
      <c r="B47" s="310"/>
      <c r="C47" s="310"/>
      <c r="D47" s="310"/>
      <c r="E47" s="125"/>
      <c r="F47" s="5"/>
      <c r="G47" s="3"/>
      <c r="H47" s="79"/>
    </row>
    <row r="48" spans="1:8" ht="12" customHeight="1">
      <c r="A48" s="297">
        <v>27</v>
      </c>
      <c r="B48" s="309" t="str">
        <f>VLOOKUP(A48,'пр.взв.'!B17:G104,2,FALSE)</f>
        <v>Хлопов Роман Александрович</v>
      </c>
      <c r="C48" s="309" t="str">
        <f>VLOOKUP(A48,'пр.взв.'!B17:G104,3,FALSE)</f>
        <v>23.04.85 мс</v>
      </c>
      <c r="D48" s="309" t="str">
        <f>VLOOKUP(A48,'пр.взв.'!B17:G104,4,FALSE)</f>
        <v>С.Петербург Д</v>
      </c>
      <c r="E48" s="125"/>
      <c r="F48" s="1"/>
      <c r="G48" s="3"/>
      <c r="H48" s="79"/>
    </row>
    <row r="49" spans="1:8" ht="12" customHeight="1">
      <c r="A49" s="298"/>
      <c r="B49" s="310"/>
      <c r="C49" s="310"/>
      <c r="D49" s="310"/>
      <c r="E49" s="119">
        <v>27</v>
      </c>
      <c r="F49" s="1"/>
      <c r="G49" s="3"/>
      <c r="H49" s="79"/>
    </row>
    <row r="50" spans="1:8" ht="12" customHeight="1">
      <c r="A50" s="298">
        <v>59</v>
      </c>
      <c r="B50" s="311" t="e">
        <f>VLOOKUP(A50,'пр.взв.'!B19:G106,2,FALSE)</f>
        <v>#N/A</v>
      </c>
      <c r="C50" s="311" t="e">
        <f>VLOOKUP(A50,'пр.взв.'!B19:G106,3,FALSE)</f>
        <v>#N/A</v>
      </c>
      <c r="D50" s="311" t="e">
        <f>VLOOKUP(A50,'пр.взв.'!B19:G106,4,FALSE)</f>
        <v>#N/A</v>
      </c>
      <c r="E50" s="121"/>
      <c r="F50" s="1"/>
      <c r="G50" s="3"/>
      <c r="H50" s="79"/>
    </row>
    <row r="51" spans="1:8" ht="12" customHeight="1" thickBot="1">
      <c r="A51" s="301"/>
      <c r="B51" s="312"/>
      <c r="C51" s="312"/>
      <c r="D51" s="312"/>
      <c r="E51" s="123"/>
      <c r="F51" s="1"/>
      <c r="G51" s="3"/>
      <c r="H51" s="79"/>
    </row>
    <row r="52" spans="1:8" ht="12" customHeight="1">
      <c r="A52" s="297">
        <v>7</v>
      </c>
      <c r="B52" s="309" t="str">
        <f>VLOOKUP(A52,'пр.взв.'!B5:G93,2,FALSE)</f>
        <v>Гусманов Эльдар Азатович</v>
      </c>
      <c r="C52" s="309" t="str">
        <f>VLOOKUP(A52,'пр.взв.'!B5:G93,3,FALSE)</f>
        <v>27.03.87 мс</v>
      </c>
      <c r="D52" s="309" t="str">
        <f>VLOOKUP(A52,'пр.взв.'!B5:G93,4,FALSE)</f>
        <v>ПФО Нижегородская Дзержинск Д</v>
      </c>
      <c r="E52" s="123"/>
      <c r="F52" s="1"/>
      <c r="G52" s="3"/>
      <c r="H52" s="79"/>
    </row>
    <row r="53" spans="1:8" ht="12" customHeight="1">
      <c r="A53" s="298"/>
      <c r="B53" s="310"/>
      <c r="C53" s="310"/>
      <c r="D53" s="310"/>
      <c r="E53" s="121"/>
      <c r="F53" s="1"/>
      <c r="G53" s="3"/>
      <c r="H53" s="82"/>
    </row>
    <row r="54" spans="1:8" ht="12" customHeight="1">
      <c r="A54" s="298">
        <v>39</v>
      </c>
      <c r="B54" s="300" t="str">
        <f>VLOOKUP(A54,'пр.взв.'!B23:G110,2,FALSE)</f>
        <v>Рочев Олег Александрович</v>
      </c>
      <c r="C54" s="300" t="str">
        <f>VLOOKUP(A54,'пр.взв.'!B23:G110,3,FALSE)</f>
        <v>25.07.79 змс</v>
      </c>
      <c r="D54" s="300" t="str">
        <f>VLOOKUP(A54,'пр.взв.'!B23:G110,4,FALSE)</f>
        <v>ПФО Пермск Краснокамск Д</v>
      </c>
      <c r="E54" s="124"/>
      <c r="F54" s="1"/>
      <c r="G54" s="3"/>
      <c r="H54" s="78"/>
    </row>
    <row r="55" spans="1:8" ht="12" customHeight="1" thickBot="1">
      <c r="A55" s="301"/>
      <c r="B55" s="310"/>
      <c r="C55" s="310"/>
      <c r="D55" s="310"/>
      <c r="E55" s="125"/>
      <c r="F55" s="4"/>
      <c r="G55" s="3"/>
      <c r="H55" s="78"/>
    </row>
    <row r="56" spans="1:8" ht="12" customHeight="1">
      <c r="A56" s="297">
        <v>23</v>
      </c>
      <c r="B56" s="309" t="str">
        <f>VLOOKUP(A56,'пр.взв.'!B25:G112,2,FALSE)</f>
        <v>Хованский Сергей Александрович</v>
      </c>
      <c r="C56" s="309" t="str">
        <f>VLOOKUP(A56,'пр.взв.'!B25:G112,3,FALSE)</f>
        <v>09.04.81 мс</v>
      </c>
      <c r="D56" s="309" t="str">
        <f>VLOOKUP(A56,'пр.взв.'!B25:G112,4,FALSE)</f>
        <v>ЮФО Краснодарский Лабинск Д</v>
      </c>
      <c r="E56" s="125"/>
      <c r="F56" s="2"/>
      <c r="G56" s="3"/>
      <c r="H56" s="78"/>
    </row>
    <row r="57" spans="1:8" ht="12" customHeight="1">
      <c r="A57" s="298"/>
      <c r="B57" s="310"/>
      <c r="C57" s="310"/>
      <c r="D57" s="310"/>
      <c r="E57" s="119">
        <v>23</v>
      </c>
      <c r="F57" s="3"/>
      <c r="G57" s="3"/>
      <c r="H57" s="78"/>
    </row>
    <row r="58" spans="1:8" ht="12" customHeight="1">
      <c r="A58" s="298">
        <v>55</v>
      </c>
      <c r="B58" s="311" t="e">
        <f>VLOOKUP(A58,'пр.взв.'!B27:G114,2,FALSE)</f>
        <v>#N/A</v>
      </c>
      <c r="C58" s="311" t="e">
        <f>VLOOKUP(A58,'пр.взв.'!B27:G114,3,FALSE)</f>
        <v>#N/A</v>
      </c>
      <c r="D58" s="311" t="e">
        <f>VLOOKUP(A58,'пр.взв.'!B27:G114,4,FALSE)</f>
        <v>#N/A</v>
      </c>
      <c r="E58" s="121"/>
      <c r="F58" s="3"/>
      <c r="G58" s="3"/>
      <c r="H58" s="78"/>
    </row>
    <row r="59" spans="1:8" ht="12" customHeight="1" thickBot="1">
      <c r="A59" s="301"/>
      <c r="B59" s="312"/>
      <c r="C59" s="312"/>
      <c r="D59" s="312"/>
      <c r="E59" s="123"/>
      <c r="F59" s="3"/>
      <c r="G59" s="3"/>
      <c r="H59" s="78"/>
    </row>
    <row r="60" spans="1:8" ht="12" customHeight="1">
      <c r="A60" s="297">
        <v>15</v>
      </c>
      <c r="B60" s="309" t="str">
        <f>VLOOKUP(A60,'пр.взв.'!B29:G116,2,FALSE)</f>
        <v>Сапожников Владимир Сергеевич</v>
      </c>
      <c r="C60" s="309" t="str">
        <f>VLOOKUP(A60,'пр.взв.'!B29:G116,3,FALSE)</f>
        <v>22.05.81 мс</v>
      </c>
      <c r="D60" s="309" t="str">
        <f>VLOOKUP(A60,'пр.взв.'!B29:G116,4,FALSE)</f>
        <v>ЦФО Ярославская Ярославль Д</v>
      </c>
      <c r="E60" s="123"/>
      <c r="F60" s="3"/>
      <c r="G60" s="5"/>
      <c r="H60" s="78"/>
    </row>
    <row r="61" spans="1:8" ht="12" customHeight="1">
      <c r="A61" s="298"/>
      <c r="B61" s="310"/>
      <c r="C61" s="310"/>
      <c r="D61" s="310"/>
      <c r="E61" s="121">
        <v>15</v>
      </c>
      <c r="F61" s="3"/>
      <c r="G61" s="1"/>
      <c r="H61" s="78"/>
    </row>
    <row r="62" spans="1:8" ht="12" customHeight="1">
      <c r="A62" s="298">
        <v>47</v>
      </c>
      <c r="B62" s="311" t="e">
        <f>VLOOKUP(A62,'пр.взв.'!B31:G118,2,FALSE)</f>
        <v>#N/A</v>
      </c>
      <c r="C62" s="311" t="e">
        <f>VLOOKUP(A62,'пр.взв.'!B31:G118,3,FALSE)</f>
        <v>#N/A</v>
      </c>
      <c r="D62" s="311" t="e">
        <f>VLOOKUP(A62,'пр.взв.'!B31:G118,4,FALSE)</f>
        <v>#N/A</v>
      </c>
      <c r="E62" s="124"/>
      <c r="F62" s="3"/>
      <c r="G62" s="1"/>
      <c r="H62" s="78"/>
    </row>
    <row r="63" spans="1:8" ht="12" customHeight="1" thickBot="1">
      <c r="A63" s="301"/>
      <c r="B63" s="312"/>
      <c r="C63" s="312"/>
      <c r="D63" s="312"/>
      <c r="E63" s="125"/>
      <c r="F63" s="5"/>
      <c r="G63" s="1"/>
      <c r="H63" s="78"/>
    </row>
    <row r="64" spans="1:8" ht="12" customHeight="1">
      <c r="A64" s="297">
        <v>31</v>
      </c>
      <c r="B64" s="309" t="str">
        <f>VLOOKUP(A64,'пр.взв.'!B33:G120,2,FALSE)</f>
        <v>Кожинов Владимир Александрович</v>
      </c>
      <c r="C64" s="309" t="str">
        <f>VLOOKUP(A64,'пр.взв.'!B33:G120,3,FALSE)</f>
        <v>28.08.88 мс</v>
      </c>
      <c r="D64" s="309" t="str">
        <f>VLOOKUP(A64,'пр.взв.'!B33:G120,4,FALSE)</f>
        <v>ПФО Пермский Краснокамск Д</v>
      </c>
      <c r="E64" s="125"/>
      <c r="F64" s="1"/>
      <c r="G64" s="1"/>
      <c r="H64" s="78"/>
    </row>
    <row r="65" spans="1:8" ht="12" customHeight="1">
      <c r="A65" s="298"/>
      <c r="B65" s="310"/>
      <c r="C65" s="310"/>
      <c r="D65" s="310"/>
      <c r="E65" s="119">
        <v>31</v>
      </c>
      <c r="F65" s="1"/>
      <c r="G65" s="1"/>
      <c r="H65" s="78"/>
    </row>
    <row r="66" spans="1:8" ht="12" customHeight="1">
      <c r="A66" s="298">
        <v>63</v>
      </c>
      <c r="B66" s="316" t="e">
        <f>VLOOKUP(A66,'пр.взв.'!B35:G122,2,FALSE)</f>
        <v>#N/A</v>
      </c>
      <c r="C66" s="316" t="e">
        <f>VLOOKUP(A66,'пр.взв.'!B35:G122,3,FALSE)</f>
        <v>#N/A</v>
      </c>
      <c r="D66" s="316" t="e">
        <f>VLOOKUP(A66,'пр.взв.'!B35:G122,4,FALSE)</f>
        <v>#N/A</v>
      </c>
      <c r="E66" s="121"/>
      <c r="F66" s="1"/>
      <c r="G66" s="1"/>
      <c r="H66" s="78"/>
    </row>
    <row r="67" spans="1:8" ht="12" customHeight="1" thickBot="1">
      <c r="A67" s="301"/>
      <c r="B67" s="317"/>
      <c r="C67" s="317"/>
      <c r="D67" s="317"/>
      <c r="E67" s="122"/>
      <c r="F67" s="77"/>
      <c r="G67" s="77"/>
      <c r="H67" s="77"/>
    </row>
    <row r="68" spans="1:8" ht="12.75">
      <c r="A68" s="77"/>
      <c r="B68" s="77"/>
      <c r="C68" s="77"/>
      <c r="D68" s="77"/>
      <c r="E68" s="77"/>
      <c r="F68" s="77"/>
      <c r="G68" s="77"/>
      <c r="H68" s="77"/>
    </row>
    <row r="69" spans="1:8" ht="12.75">
      <c r="A69" s="77"/>
      <c r="B69" s="77"/>
      <c r="C69" s="77"/>
      <c r="D69" s="77"/>
      <c r="E69" s="77"/>
      <c r="F69" s="77"/>
      <c r="G69" s="77"/>
      <c r="H69" s="77"/>
    </row>
    <row r="70" spans="1:8" ht="12.75">
      <c r="A70" s="77"/>
      <c r="B70" s="77"/>
      <c r="C70" s="77"/>
      <c r="D70" s="77"/>
      <c r="E70" s="77"/>
      <c r="F70" s="77"/>
      <c r="G70" s="77"/>
      <c r="H70" s="77"/>
    </row>
    <row r="71" spans="1:8" ht="12.75">
      <c r="A71" s="77"/>
      <c r="B71" s="77"/>
      <c r="C71" s="77"/>
      <c r="D71" s="77"/>
      <c r="E71" s="77"/>
      <c r="F71" s="77"/>
      <c r="G71" s="77"/>
      <c r="H71" s="77"/>
    </row>
    <row r="72" spans="1:8" ht="12.75">
      <c r="A72" s="27" t="s">
        <v>22</v>
      </c>
      <c r="B72" s="84"/>
      <c r="C72" s="84"/>
      <c r="D72" s="84"/>
      <c r="E72" s="292" t="str">
        <f>HYPERLINK('пр.взв.'!F3)</f>
        <v>в.к. 62  кг</v>
      </c>
      <c r="F72" s="84"/>
      <c r="G72" s="27" t="s">
        <v>24</v>
      </c>
      <c r="H72" s="84"/>
    </row>
    <row r="73" spans="1:8" ht="12.75">
      <c r="A73" s="84"/>
      <c r="B73" s="84"/>
      <c r="C73" s="84"/>
      <c r="D73" s="84"/>
      <c r="E73" s="293"/>
      <c r="F73" s="84"/>
      <c r="G73" s="84"/>
      <c r="H73" s="84"/>
    </row>
    <row r="74" spans="1:8" ht="19.5" customHeight="1">
      <c r="A74" s="84"/>
      <c r="B74" s="84"/>
      <c r="C74" s="84"/>
      <c r="D74" s="84"/>
      <c r="E74" s="84"/>
      <c r="F74" s="84"/>
      <c r="G74" s="84"/>
      <c r="H74" s="84"/>
    </row>
    <row r="75" spans="1:9" ht="19.5" customHeight="1">
      <c r="A75" s="11"/>
      <c r="B75" s="13"/>
      <c r="C75" s="8"/>
      <c r="D75" s="12"/>
      <c r="E75" s="12"/>
      <c r="G75" s="107"/>
      <c r="H75" s="107"/>
      <c r="I75" s="7"/>
    </row>
    <row r="76" spans="1:9" ht="19.5" customHeight="1">
      <c r="A76" s="7"/>
      <c r="B76" s="14"/>
      <c r="G76" s="107"/>
      <c r="H76" s="107"/>
      <c r="I76" s="7"/>
    </row>
    <row r="77" spans="1:9" ht="19.5" customHeight="1">
      <c r="A77" s="7"/>
      <c r="B77" s="64"/>
      <c r="C77" s="63"/>
      <c r="D77" s="16"/>
      <c r="E77" s="12"/>
      <c r="G77" s="43"/>
      <c r="H77" s="107"/>
      <c r="I77" s="7"/>
    </row>
    <row r="78" spans="1:9" ht="19.5" customHeight="1">
      <c r="A78" s="6"/>
      <c r="B78" s="10"/>
      <c r="C78" s="15"/>
      <c r="D78" s="108"/>
      <c r="E78" s="12"/>
      <c r="G78" s="43"/>
      <c r="H78" s="107"/>
      <c r="I78" s="7"/>
    </row>
    <row r="79" spans="1:9" ht="19.5" customHeight="1">
      <c r="A79" s="7"/>
      <c r="B79" s="15"/>
      <c r="C79" s="15"/>
      <c r="D79" s="55"/>
      <c r="E79" s="13"/>
      <c r="F79" s="15"/>
      <c r="H79" s="107"/>
      <c r="I79" s="7"/>
    </row>
    <row r="80" spans="1:9" ht="19.5" customHeight="1">
      <c r="A80" s="7"/>
      <c r="B80" s="15"/>
      <c r="C80" s="9"/>
      <c r="D80" s="57"/>
      <c r="E80" s="14"/>
      <c r="F80" s="109"/>
      <c r="H80" s="107"/>
      <c r="I80" s="7"/>
    </row>
    <row r="81" spans="2:9" ht="19.5" customHeight="1">
      <c r="B81" s="110"/>
      <c r="C81" s="110"/>
      <c r="D81" s="7"/>
      <c r="E81" s="14"/>
      <c r="F81" s="13"/>
      <c r="H81" s="107"/>
      <c r="I81" s="7"/>
    </row>
    <row r="82" spans="3:9" ht="19.5" customHeight="1">
      <c r="C82" s="12"/>
      <c r="D82" s="7"/>
      <c r="E82" s="10"/>
      <c r="F82" s="14"/>
      <c r="H82" s="107"/>
      <c r="I82" s="7"/>
    </row>
    <row r="83" spans="1:9" ht="19.5" customHeight="1">
      <c r="A83" s="11"/>
      <c r="B83" s="13"/>
      <c r="D83" s="7"/>
      <c r="F83" s="55"/>
      <c r="H83" s="107"/>
      <c r="I83" s="7"/>
    </row>
    <row r="84" spans="1:9" ht="19.5" customHeight="1">
      <c r="A84" s="7"/>
      <c r="B84" s="14"/>
      <c r="C84" s="8"/>
      <c r="D84" s="7"/>
      <c r="E84" s="12"/>
      <c r="F84" s="14"/>
      <c r="G84" s="7"/>
      <c r="H84" s="107"/>
      <c r="I84" s="7"/>
    </row>
    <row r="85" spans="1:9" ht="19.5" customHeight="1">
      <c r="A85" s="7"/>
      <c r="B85" s="64"/>
      <c r="C85" s="63"/>
      <c r="D85" s="56"/>
      <c r="E85" s="12"/>
      <c r="F85" s="14"/>
      <c r="G85" s="56"/>
      <c r="H85" s="107"/>
      <c r="I85" s="7"/>
    </row>
    <row r="86" spans="1:9" ht="19.5" customHeight="1">
      <c r="A86" s="6"/>
      <c r="B86" s="10"/>
      <c r="C86" s="15"/>
      <c r="D86" s="55"/>
      <c r="E86" s="8"/>
      <c r="F86" s="14"/>
      <c r="G86" s="55"/>
      <c r="H86" s="107"/>
      <c r="I86" s="7"/>
    </row>
    <row r="87" spans="1:9" ht="19.5" customHeight="1">
      <c r="A87" s="7"/>
      <c r="B87" s="15"/>
      <c r="C87" s="15"/>
      <c r="D87" s="55"/>
      <c r="E87" s="13"/>
      <c r="F87" s="14"/>
      <c r="G87" s="55"/>
      <c r="H87" s="107"/>
      <c r="I87" s="7"/>
    </row>
    <row r="88" spans="1:9" ht="19.5" customHeight="1">
      <c r="A88" s="7"/>
      <c r="B88" s="15"/>
      <c r="C88" s="9"/>
      <c r="D88" s="57"/>
      <c r="E88" s="14"/>
      <c r="F88" s="111"/>
      <c r="G88" s="55"/>
      <c r="H88" s="107"/>
      <c r="I88" s="7"/>
    </row>
    <row r="89" spans="2:9" ht="19.5" customHeight="1">
      <c r="B89" s="110"/>
      <c r="C89" s="110"/>
      <c r="E89" s="14"/>
      <c r="F89" s="17"/>
      <c r="G89" s="55"/>
      <c r="H89" s="107"/>
      <c r="I89" s="7"/>
    </row>
    <row r="90" spans="3:9" ht="19.5" customHeight="1">
      <c r="C90" s="12"/>
      <c r="E90" s="10"/>
      <c r="F90" s="15"/>
      <c r="G90" s="57"/>
      <c r="H90" s="107"/>
      <c r="I90" s="7"/>
    </row>
    <row r="91" spans="1:9" ht="19.5" customHeight="1">
      <c r="A91" s="107"/>
      <c r="B91" s="107"/>
      <c r="C91" s="107"/>
      <c r="D91" s="107"/>
      <c r="E91" s="107"/>
      <c r="F91" s="107"/>
      <c r="G91" s="43"/>
      <c r="H91" s="107"/>
      <c r="I91" s="7"/>
    </row>
    <row r="92" spans="1:9" ht="19.5" customHeight="1">
      <c r="A92" s="107"/>
      <c r="B92" s="15"/>
      <c r="C92" s="75"/>
      <c r="D92" s="107"/>
      <c r="E92" s="15"/>
      <c r="F92" s="17"/>
      <c r="G92" s="43"/>
      <c r="H92" s="107"/>
      <c r="I92" s="7"/>
    </row>
    <row r="93" spans="1:9" ht="19.5" customHeight="1">
      <c r="A93" s="107"/>
      <c r="B93" s="15"/>
      <c r="C93" s="17"/>
      <c r="D93" s="75"/>
      <c r="E93" s="75"/>
      <c r="F93" s="15"/>
      <c r="G93" s="107"/>
      <c r="H93" s="107"/>
      <c r="I93" s="7"/>
    </row>
    <row r="94" spans="1:9" ht="19.5" customHeight="1">
      <c r="A94" s="107"/>
      <c r="B94" s="107"/>
      <c r="C94" s="15"/>
      <c r="D94" s="107"/>
      <c r="E94" s="17"/>
      <c r="F94" s="15"/>
      <c r="G94" s="107"/>
      <c r="H94" s="107"/>
      <c r="I94" s="7"/>
    </row>
    <row r="95" spans="1:9" ht="19.5" customHeight="1">
      <c r="A95" s="107"/>
      <c r="B95" s="107"/>
      <c r="C95" s="17"/>
      <c r="D95" s="107"/>
      <c r="E95" s="15"/>
      <c r="F95" s="75"/>
      <c r="G95" s="43"/>
      <c r="H95" s="107"/>
      <c r="I95" s="7"/>
    </row>
    <row r="96" spans="1:9" ht="19.5" customHeight="1">
      <c r="A96" s="107"/>
      <c r="B96" s="15"/>
      <c r="C96" s="17"/>
      <c r="D96" s="75"/>
      <c r="E96" s="75"/>
      <c r="F96" s="15"/>
      <c r="G96" s="43"/>
      <c r="H96" s="107"/>
      <c r="I96" s="7"/>
    </row>
    <row r="97" spans="1:9" ht="19.5" customHeight="1">
      <c r="A97" s="107"/>
      <c r="B97" s="107"/>
      <c r="C97" s="15"/>
      <c r="D97" s="107"/>
      <c r="E97" s="17"/>
      <c r="F97" s="15"/>
      <c r="G97" s="43"/>
      <c r="H97" s="107"/>
      <c r="I97" s="7"/>
    </row>
    <row r="98" spans="1:9" ht="19.5" customHeight="1">
      <c r="A98" s="107"/>
      <c r="B98" s="107"/>
      <c r="C98" s="17"/>
      <c r="D98" s="107"/>
      <c r="E98" s="15"/>
      <c r="F98" s="75"/>
      <c r="G98" s="43"/>
      <c r="H98" s="107"/>
      <c r="I98" s="7"/>
    </row>
    <row r="99" spans="1:9" ht="19.5" customHeight="1">
      <c r="A99" s="107"/>
      <c r="B99" s="107"/>
      <c r="C99" s="107"/>
      <c r="D99" s="107"/>
      <c r="E99" s="107"/>
      <c r="F99" s="107"/>
      <c r="G99" s="107"/>
      <c r="H99" s="107"/>
      <c r="I99" s="7"/>
    </row>
    <row r="100" ht="19.5" customHeight="1"/>
    <row r="101" spans="1:8" ht="12.75">
      <c r="A101" s="78"/>
      <c r="B101" s="78"/>
      <c r="C101" s="78"/>
      <c r="D101" s="78"/>
      <c r="E101" s="78"/>
      <c r="F101" s="78"/>
      <c r="G101" s="83"/>
      <c r="H101" s="83"/>
    </row>
    <row r="102" ht="12.75">
      <c r="G102" s="7"/>
    </row>
    <row r="103" ht="12.75">
      <c r="G103" s="7"/>
    </row>
    <row r="104" ht="12.75">
      <c r="G104" s="7"/>
    </row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V19" sqref="V19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2:18" ht="15" customHeight="1" thickBot="1">
      <c r="B2" s="73"/>
      <c r="C2" s="294" t="s">
        <v>31</v>
      </c>
      <c r="D2" s="294"/>
      <c r="E2" s="294"/>
      <c r="F2" s="294"/>
      <c r="G2" s="294"/>
      <c r="H2" s="294"/>
      <c r="I2" s="340" t="str">
        <f>HYPERLINK('[1]реквизиты'!$A$2)</f>
        <v>Чемпионат России по САМБО среди мужчин</v>
      </c>
      <c r="J2" s="341"/>
      <c r="K2" s="341"/>
      <c r="L2" s="341"/>
      <c r="M2" s="341"/>
      <c r="N2" s="341"/>
      <c r="O2" s="341"/>
      <c r="P2" s="341"/>
      <c r="Q2" s="341"/>
      <c r="R2" s="342"/>
    </row>
    <row r="3" spans="1:19" ht="11.25" customHeight="1" thickBot="1">
      <c r="A3" s="19"/>
      <c r="B3" s="19"/>
      <c r="C3" s="78"/>
      <c r="D3" s="30"/>
      <c r="E3" s="329" t="str">
        <f>HYPERLINK('[1]реквизиты'!$A$3)</f>
        <v>18-22 марта 2009 г.     г.  Дмитров</v>
      </c>
      <c r="F3" s="330"/>
      <c r="G3" s="330"/>
      <c r="H3" s="330"/>
      <c r="I3" s="330"/>
      <c r="J3" s="330"/>
      <c r="K3" s="330"/>
      <c r="L3" s="330"/>
      <c r="M3" s="330"/>
      <c r="N3" s="330"/>
      <c r="O3" s="77"/>
      <c r="P3" s="331" t="str">
        <f>HYPERLINK('пр.взв.'!F3)</f>
        <v>в.к. 62  кг</v>
      </c>
      <c r="Q3" s="332"/>
      <c r="R3" s="333"/>
      <c r="S3" s="70"/>
    </row>
    <row r="4" spans="1:18" ht="12" customHeight="1" thickBot="1">
      <c r="A4" s="297">
        <v>2</v>
      </c>
      <c r="B4" s="299" t="str">
        <f>VLOOKUP(A4,'пр.взв.'!B6:C93,2,FALSE)</f>
        <v>Абрамов Александр Геннадьевич</v>
      </c>
      <c r="C4" s="299" t="str">
        <f>VLOOKUP(A4,'пр.взв.'!B6:G93,3,FALSE)</f>
        <v>04.04.85 мс</v>
      </c>
      <c r="D4" s="299" t="str">
        <f>VLOOKUP(A4,'пр.взв.'!B6:E93,4,FALSE)</f>
        <v>Москва Д</v>
      </c>
      <c r="E4" s="85"/>
      <c r="F4" s="85"/>
      <c r="G4" s="35"/>
      <c r="H4" s="72" t="s">
        <v>11</v>
      </c>
      <c r="I4" s="65"/>
      <c r="J4" s="86"/>
      <c r="K4" s="87"/>
      <c r="L4" s="87"/>
      <c r="M4" s="87"/>
      <c r="N4" s="78"/>
      <c r="O4" s="74"/>
      <c r="P4" s="334"/>
      <c r="Q4" s="335"/>
      <c r="R4" s="336"/>
    </row>
    <row r="5" spans="1:19" ht="12" customHeight="1" thickBot="1">
      <c r="A5" s="298"/>
      <c r="B5" s="300"/>
      <c r="C5" s="300"/>
      <c r="D5" s="300"/>
      <c r="E5" s="33" t="s">
        <v>67</v>
      </c>
      <c r="F5" s="31"/>
      <c r="G5" s="38"/>
      <c r="H5" s="39"/>
      <c r="I5" s="40"/>
      <c r="J5" s="69"/>
      <c r="K5" s="87"/>
      <c r="L5" s="75"/>
      <c r="M5" s="8"/>
      <c r="N5" s="88"/>
      <c r="O5" s="88"/>
      <c r="P5" s="88"/>
      <c r="Q5" s="83"/>
      <c r="R5" s="43"/>
      <c r="S5" s="7"/>
    </row>
    <row r="6" spans="1:18" ht="12" customHeight="1" thickBot="1">
      <c r="A6" s="298">
        <v>34</v>
      </c>
      <c r="B6" s="302" t="str">
        <f>VLOOKUP(A6,'пр.взв.'!B8:C95,2,FALSE)</f>
        <v>Симанов Дмитри й Владимирович</v>
      </c>
      <c r="C6" s="302" t="str">
        <f>VLOOKUP(A6,'пр.взв.'!B8:G95,3,FALSE)</f>
        <v>19.08.85 мсмк</v>
      </c>
      <c r="D6" s="302" t="str">
        <f>VLOOKUP(A6,'пр.взв.'!B8:E95,4,FALSE)</f>
        <v>ПФО Н.Новгород  ПР</v>
      </c>
      <c r="E6" s="34" t="s">
        <v>281</v>
      </c>
      <c r="F6" s="44"/>
      <c r="G6" s="31"/>
      <c r="H6" s="45"/>
      <c r="I6" s="42"/>
      <c r="J6" s="86"/>
      <c r="K6" s="174">
        <v>38</v>
      </c>
      <c r="L6" s="318" t="str">
        <f>VLOOKUP(K6,'пр.взв.'!B7:G80,2,FALSE)</f>
        <v>Клинов Антон Эдуардович</v>
      </c>
      <c r="M6" s="319"/>
      <c r="N6" s="175"/>
      <c r="O6" s="84"/>
      <c r="P6" s="84"/>
      <c r="Q6" s="84"/>
      <c r="R6" s="84"/>
    </row>
    <row r="7" spans="1:19" ht="12" customHeight="1" thickBot="1">
      <c r="A7" s="301"/>
      <c r="B7" s="303"/>
      <c r="C7" s="303"/>
      <c r="D7" s="303"/>
      <c r="E7" s="31"/>
      <c r="F7" s="32"/>
      <c r="G7" s="33" t="s">
        <v>67</v>
      </c>
      <c r="H7" s="41"/>
      <c r="I7" s="40"/>
      <c r="J7" s="89"/>
      <c r="K7" s="176"/>
      <c r="L7" s="320"/>
      <c r="M7" s="321"/>
      <c r="N7" s="110">
        <v>22</v>
      </c>
      <c r="O7" s="177"/>
      <c r="P7" s="177"/>
      <c r="Q7" s="328" t="s">
        <v>27</v>
      </c>
      <c r="R7" s="328"/>
      <c r="S7" s="178"/>
    </row>
    <row r="8" spans="1:19" ht="12" customHeight="1" thickBot="1">
      <c r="A8" s="297">
        <v>18</v>
      </c>
      <c r="B8" s="299" t="str">
        <f>VLOOKUP(A8,'пр.взв.'!B10:C97,2,FALSE)</f>
        <v>Мухаметуллин Тимур Рашидович</v>
      </c>
      <c r="C8" s="299" t="str">
        <f>VLOOKUP(A8,'пр.взв.'!B10:G97,3,FALSE)</f>
        <v>06.08.85 мс</v>
      </c>
      <c r="D8" s="299" t="str">
        <f>VLOOKUP(A8,'пр.взв.'!B10:E97,4,FALSE)</f>
        <v>СФО Омск Д</v>
      </c>
      <c r="E8" s="85"/>
      <c r="F8" s="31"/>
      <c r="G8" s="34" t="s">
        <v>281</v>
      </c>
      <c r="H8" s="66"/>
      <c r="I8" s="67"/>
      <c r="J8" s="86"/>
      <c r="K8" s="174">
        <v>22</v>
      </c>
      <c r="L8" s="322" t="str">
        <f>VLOOKUP(K8,'пр.взв.'!B9:G82,2,FALSE)</f>
        <v>Хлыбов Илья Евгеньевич</v>
      </c>
      <c r="M8" s="323"/>
      <c r="N8" s="179" t="s">
        <v>280</v>
      </c>
      <c r="O8" s="70"/>
      <c r="P8" s="180"/>
      <c r="Q8" s="328"/>
      <c r="R8" s="328"/>
      <c r="S8" s="178"/>
    </row>
    <row r="9" spans="1:19" ht="12" customHeight="1" thickBot="1">
      <c r="A9" s="298"/>
      <c r="B9" s="300"/>
      <c r="C9" s="300"/>
      <c r="D9" s="300"/>
      <c r="E9" s="326" t="s">
        <v>51</v>
      </c>
      <c r="F9" s="46"/>
      <c r="G9" s="31"/>
      <c r="H9" s="39"/>
      <c r="I9" s="68"/>
      <c r="J9" s="42"/>
      <c r="K9" s="176"/>
      <c r="L9" s="324"/>
      <c r="M9" s="325"/>
      <c r="N9" s="181"/>
      <c r="O9" s="110">
        <v>22</v>
      </c>
      <c r="P9" s="180"/>
      <c r="Q9" s="107"/>
      <c r="S9" s="7"/>
    </row>
    <row r="10" spans="1:19" ht="12" customHeight="1" thickBot="1">
      <c r="A10" s="298">
        <v>50</v>
      </c>
      <c r="B10" s="304" t="e">
        <f>VLOOKUP(A10,'пр.взв.'!B12:C99,2,FALSE)</f>
        <v>#N/A</v>
      </c>
      <c r="C10" s="304" t="e">
        <f>VLOOKUP(A10,'пр.взв.'!B12:G99,3,FALSE)</f>
        <v>#N/A</v>
      </c>
      <c r="D10" s="304" t="e">
        <f>VLOOKUP(A10,'пр.взв.'!B12:E99,4,FALSE)</f>
        <v>#N/A</v>
      </c>
      <c r="E10" s="327"/>
      <c r="F10" s="31"/>
      <c r="G10" s="31"/>
      <c r="H10" s="45"/>
      <c r="I10" s="68"/>
      <c r="J10" s="42"/>
      <c r="K10" s="182"/>
      <c r="L10" s="183"/>
      <c r="M10" s="183"/>
      <c r="N10" s="181"/>
      <c r="O10" s="179" t="s">
        <v>280</v>
      </c>
      <c r="P10" s="180"/>
      <c r="Q10" s="107"/>
      <c r="S10" s="7"/>
    </row>
    <row r="11" spans="1:19" ht="12" customHeight="1" thickBot="1">
      <c r="A11" s="301"/>
      <c r="B11" s="305"/>
      <c r="C11" s="305"/>
      <c r="D11" s="305"/>
      <c r="E11" s="31"/>
      <c r="F11" s="31"/>
      <c r="G11" s="32"/>
      <c r="H11" s="42"/>
      <c r="I11" s="90"/>
      <c r="J11" s="86"/>
      <c r="K11" s="184"/>
      <c r="L11" s="183"/>
      <c r="M11" s="183"/>
      <c r="N11" s="185">
        <v>30</v>
      </c>
      <c r="O11" s="186"/>
      <c r="P11" s="110">
        <v>34</v>
      </c>
      <c r="Q11" s="43"/>
      <c r="S11" s="7"/>
    </row>
    <row r="12" spans="1:19" ht="12" customHeight="1" thickBot="1">
      <c r="A12" s="297">
        <v>10</v>
      </c>
      <c r="B12" s="299" t="str">
        <f>VLOOKUP(A12,'пр.взв.'!B14:C101,2,FALSE)</f>
        <v>Анисимов Сергей Юрьевич</v>
      </c>
      <c r="C12" s="299" t="str">
        <f>VLOOKUP(A12,'пр.взв.'!B14:G101,3,FALSE)</f>
        <v>08.01.86 мс</v>
      </c>
      <c r="D12" s="299" t="str">
        <f>VLOOKUP(A12,'пр.взв.'!B14:E101,4,FALSE)</f>
        <v>С.Петербург ВС</v>
      </c>
      <c r="E12" s="85"/>
      <c r="F12" s="85"/>
      <c r="G12" s="31"/>
      <c r="H12" s="40"/>
      <c r="I12" s="33" t="s">
        <v>67</v>
      </c>
      <c r="J12" s="91"/>
      <c r="K12" s="184"/>
      <c r="L12" s="180"/>
      <c r="M12" s="187"/>
      <c r="N12" s="187"/>
      <c r="O12" s="188"/>
      <c r="P12" s="179" t="s">
        <v>280</v>
      </c>
      <c r="Q12" s="45"/>
      <c r="S12" s="7"/>
    </row>
    <row r="13" spans="1:19" ht="12" customHeight="1" thickBot="1">
      <c r="A13" s="298"/>
      <c r="B13" s="300"/>
      <c r="C13" s="300"/>
      <c r="D13" s="300"/>
      <c r="E13" s="33" t="s">
        <v>43</v>
      </c>
      <c r="F13" s="31"/>
      <c r="G13" s="31"/>
      <c r="H13" s="50"/>
      <c r="I13" s="34" t="s">
        <v>281</v>
      </c>
      <c r="J13" s="167"/>
      <c r="K13" s="182">
        <v>4</v>
      </c>
      <c r="L13" s="318" t="str">
        <f>VLOOKUP(K13,'пр.взв.'!B6:G87,2,FALSE)</f>
        <v>Савич Сергей Александрович</v>
      </c>
      <c r="M13" s="319"/>
      <c r="N13" s="183"/>
      <c r="O13" s="185">
        <v>34</v>
      </c>
      <c r="P13" s="181"/>
      <c r="Q13" s="43"/>
      <c r="S13" s="7"/>
    </row>
    <row r="14" spans="1:19" ht="12" customHeight="1" thickBot="1">
      <c r="A14" s="298">
        <v>42</v>
      </c>
      <c r="B14" s="302" t="str">
        <f>VLOOKUP(A14,'пр.взв.'!B16:C103,2,FALSE)</f>
        <v>Шафиков Рустам Рафисович</v>
      </c>
      <c r="C14" s="302" t="str">
        <f>VLOOKUP(A14,'пр.взв.'!B16:G103,3,FALSE)</f>
        <v>22.04.87 кмс</v>
      </c>
      <c r="D14" s="302" t="str">
        <f>VLOOKUP(A14,'пр.взв.'!B16:E103,4,FALSE)</f>
        <v>УФО ХМАО Радужный МО</v>
      </c>
      <c r="E14" s="34" t="s">
        <v>280</v>
      </c>
      <c r="F14" s="44"/>
      <c r="G14" s="31"/>
      <c r="H14" s="49"/>
      <c r="I14" s="89"/>
      <c r="J14" s="168"/>
      <c r="K14" s="176"/>
      <c r="L14" s="320"/>
      <c r="M14" s="321"/>
      <c r="N14" s="110">
        <v>4</v>
      </c>
      <c r="O14" s="183"/>
      <c r="P14" s="181"/>
      <c r="Q14" s="110">
        <v>34</v>
      </c>
      <c r="S14" s="7"/>
    </row>
    <row r="15" spans="1:19" ht="12" customHeight="1" thickBot="1">
      <c r="A15" s="301"/>
      <c r="B15" s="303"/>
      <c r="C15" s="303"/>
      <c r="D15" s="303"/>
      <c r="E15" s="31"/>
      <c r="F15" s="32"/>
      <c r="G15" s="33" t="s">
        <v>43</v>
      </c>
      <c r="H15" s="51"/>
      <c r="I15" s="86"/>
      <c r="J15" s="169"/>
      <c r="K15" s="189">
        <v>20</v>
      </c>
      <c r="L15" s="322" t="str">
        <f>VLOOKUP(K15,'пр.взв.'!B16:G89,2,FALSE)</f>
        <v>Викторов Роман Александрович</v>
      </c>
      <c r="M15" s="323"/>
      <c r="N15" s="179" t="s">
        <v>281</v>
      </c>
      <c r="O15" s="7"/>
      <c r="P15" s="190"/>
      <c r="Q15" s="179" t="s">
        <v>284</v>
      </c>
      <c r="R15" s="7"/>
      <c r="S15" s="7"/>
    </row>
    <row r="16" spans="1:20" ht="12" customHeight="1" thickBot="1">
      <c r="A16" s="297">
        <v>26</v>
      </c>
      <c r="B16" s="299" t="str">
        <f>VLOOKUP(A16,'пр.взв.'!B18:C105,2,FALSE)</f>
        <v>Кордоев Сумер Аркадьевич</v>
      </c>
      <c r="C16" s="299" t="str">
        <f>VLOOKUP(A16,'пр.взв.'!B18:G105,3,FALSE)</f>
        <v>28.06.87 кмс</v>
      </c>
      <c r="D16" s="299" t="str">
        <f>VLOOKUP(A16,'пр.взв.'!B18:E105,4,FALSE)</f>
        <v>СФО Новосибирская Новосибирск Д</v>
      </c>
      <c r="E16" s="85"/>
      <c r="F16" s="31"/>
      <c r="G16" s="34" t="s">
        <v>281</v>
      </c>
      <c r="H16" s="45"/>
      <c r="I16" s="89"/>
      <c r="J16" s="168"/>
      <c r="K16" s="191"/>
      <c r="L16" s="324"/>
      <c r="M16" s="325"/>
      <c r="N16" s="181"/>
      <c r="O16" s="110">
        <v>4</v>
      </c>
      <c r="P16" s="190"/>
      <c r="Q16" s="192"/>
      <c r="R16" s="7"/>
      <c r="S16" s="7"/>
      <c r="T16" s="7"/>
    </row>
    <row r="17" spans="1:20" ht="12" customHeight="1" thickBot="1">
      <c r="A17" s="298"/>
      <c r="B17" s="300"/>
      <c r="C17" s="300"/>
      <c r="D17" s="300"/>
      <c r="E17" s="326" t="s">
        <v>59</v>
      </c>
      <c r="F17" s="46"/>
      <c r="G17" s="31"/>
      <c r="H17" s="39"/>
      <c r="I17" s="86"/>
      <c r="J17" s="169"/>
      <c r="K17" s="193"/>
      <c r="L17" s="183"/>
      <c r="M17" s="183"/>
      <c r="N17" s="181"/>
      <c r="O17" s="194" t="s">
        <v>284</v>
      </c>
      <c r="P17" s="195"/>
      <c r="Q17" s="196"/>
      <c r="R17" s="7"/>
      <c r="S17" s="7"/>
      <c r="T17" s="7"/>
    </row>
    <row r="18" spans="1:20" ht="12" customHeight="1" thickBot="1">
      <c r="A18" s="298">
        <v>58</v>
      </c>
      <c r="B18" s="304" t="e">
        <f>VLOOKUP(A18,'пр.взв.'!B20:C107,2,FALSE)</f>
        <v>#N/A</v>
      </c>
      <c r="C18" s="304" t="e">
        <f>VLOOKUP(A18,'пр.взв.'!B20:G107,3,FALSE)</f>
        <v>#N/A</v>
      </c>
      <c r="D18" s="304" t="e">
        <f>VLOOKUP(A18,'пр.взв.'!B20:E107,4,FALSE)</f>
        <v>#N/A</v>
      </c>
      <c r="E18" s="327"/>
      <c r="F18" s="31"/>
      <c r="G18" s="31"/>
      <c r="H18" s="45"/>
      <c r="I18" s="89"/>
      <c r="J18" s="168"/>
      <c r="K18" s="191"/>
      <c r="L18" s="183"/>
      <c r="M18" s="183"/>
      <c r="N18" s="185">
        <v>12</v>
      </c>
      <c r="O18" s="197"/>
      <c r="P18" s="198">
        <v>16</v>
      </c>
      <c r="Q18" s="31"/>
      <c r="R18" s="153">
        <v>19</v>
      </c>
      <c r="S18" s="7"/>
      <c r="T18" s="7"/>
    </row>
    <row r="19" spans="1:20" ht="12" customHeight="1" thickBot="1">
      <c r="A19" s="301"/>
      <c r="B19" s="305"/>
      <c r="C19" s="305"/>
      <c r="D19" s="305"/>
      <c r="E19" s="31"/>
      <c r="F19" s="31"/>
      <c r="G19" s="31"/>
      <c r="H19" s="39"/>
      <c r="I19" s="86"/>
      <c r="J19" s="169"/>
      <c r="K19" s="193"/>
      <c r="L19" s="183"/>
      <c r="M19" s="183"/>
      <c r="N19" s="183"/>
      <c r="O19" s="70"/>
      <c r="P19" s="199" t="s">
        <v>281</v>
      </c>
      <c r="Q19" s="75"/>
      <c r="R19" s="200" t="s">
        <v>280</v>
      </c>
      <c r="S19" s="127"/>
      <c r="T19" s="7"/>
    </row>
    <row r="20" spans="1:20" ht="12" customHeight="1" thickBot="1">
      <c r="A20" s="337">
        <v>6</v>
      </c>
      <c r="B20" s="299" t="str">
        <f>VLOOKUP(A20,'пр.взв.'!B6:C93,2,FALSE)</f>
        <v>Уин Виталий Юрьевич</v>
      </c>
      <c r="C20" s="299" t="str">
        <f>VLOOKUP(A20,'пр.взв.'!B6:G93,3,FALSE)</f>
        <v>25.06.87 мс</v>
      </c>
      <c r="D20" s="299" t="str">
        <f>VLOOKUP(A20,'пр.взв.'!B6:G93,4,FALSE)</f>
        <v>СФО р.Алтай Д</v>
      </c>
      <c r="E20" s="85"/>
      <c r="F20" s="85"/>
      <c r="G20" s="35"/>
      <c r="H20" s="35"/>
      <c r="I20" s="36"/>
      <c r="J20" s="50"/>
      <c r="K20" s="201"/>
      <c r="L20" s="180"/>
      <c r="M20" s="187"/>
      <c r="N20" s="187"/>
      <c r="O20" s="185">
        <v>16</v>
      </c>
      <c r="P20" s="43"/>
      <c r="Q20" s="202"/>
      <c r="R20" s="7"/>
      <c r="S20" s="31"/>
      <c r="T20" s="7"/>
    </row>
    <row r="21" spans="1:20" ht="12" customHeight="1">
      <c r="A21" s="338"/>
      <c r="B21" s="300"/>
      <c r="C21" s="300"/>
      <c r="D21" s="300"/>
      <c r="E21" s="222" t="s">
        <v>39</v>
      </c>
      <c r="F21" s="31"/>
      <c r="G21" s="38"/>
      <c r="H21" s="39"/>
      <c r="I21" s="40"/>
      <c r="J21" s="41"/>
      <c r="K21" s="220">
        <v>6</v>
      </c>
      <c r="L21" s="203"/>
      <c r="M21" s="191"/>
      <c r="N21" s="183"/>
      <c r="O21" s="183"/>
      <c r="P21" s="183"/>
      <c r="Q21" s="192"/>
      <c r="R21" s="7"/>
      <c r="S21" s="7"/>
      <c r="T21" s="7"/>
    </row>
    <row r="22" spans="1:20" ht="12" customHeight="1" thickBot="1">
      <c r="A22" s="298">
        <v>38</v>
      </c>
      <c r="B22" s="302" t="str">
        <f>VLOOKUP(A22,'пр.взв.'!B24:C111,2,FALSE)</f>
        <v>Клинов Антон Эдуардович</v>
      </c>
      <c r="C22" s="302" t="str">
        <f>VLOOKUP(A22,'пр.взв.'!B24:G111,3,FALSE)</f>
        <v>15.06.87 мсмк</v>
      </c>
      <c r="D22" s="302" t="str">
        <f>VLOOKUP(A22,'пр.взв.'!B24:E111,4,FALSE)</f>
        <v>ПФО Пермь МО</v>
      </c>
      <c r="E22" s="221" t="s">
        <v>282</v>
      </c>
      <c r="F22" s="44"/>
      <c r="G22" s="31"/>
      <c r="H22" s="45"/>
      <c r="I22" s="42"/>
      <c r="J22" s="40"/>
      <c r="K22" s="221" t="s">
        <v>282</v>
      </c>
      <c r="L22" s="204"/>
      <c r="N22" s="183"/>
      <c r="O22" s="183"/>
      <c r="P22" s="183"/>
      <c r="Q22" s="205">
        <v>19</v>
      </c>
      <c r="R22" s="7"/>
      <c r="S22" s="32"/>
      <c r="T22" s="7"/>
    </row>
    <row r="23" spans="1:20" ht="12" customHeight="1" thickBot="1">
      <c r="A23" s="301"/>
      <c r="B23" s="303"/>
      <c r="C23" s="303"/>
      <c r="D23" s="303"/>
      <c r="E23" s="31"/>
      <c r="F23" s="32"/>
      <c r="G23" s="222" t="s">
        <v>39</v>
      </c>
      <c r="H23" s="41"/>
      <c r="I23" s="40"/>
      <c r="J23" s="42"/>
      <c r="K23" s="54"/>
      <c r="L23" s="86"/>
      <c r="M23" s="54"/>
      <c r="N23" s="83"/>
      <c r="O23" s="164"/>
      <c r="P23" s="173"/>
      <c r="Q23" s="173"/>
      <c r="R23" s="173"/>
      <c r="S23" s="7"/>
      <c r="T23" s="7"/>
    </row>
    <row r="24" spans="1:19" ht="12" customHeight="1" thickBot="1">
      <c r="A24" s="297">
        <v>22</v>
      </c>
      <c r="B24" s="299" t="str">
        <f>VLOOKUP(A24,'пр.взв.'!B26:C113,2,FALSE)</f>
        <v>Хлыбов Илья Евгеньевич</v>
      </c>
      <c r="C24" s="299" t="str">
        <f>VLOOKUP(A24,'пр.взв.'!B26:G113,3,FALSE)</f>
        <v>27.10.86 змс</v>
      </c>
      <c r="D24" s="299" t="str">
        <f>VLOOKUP(A24,'пр.взв.'!B26:E113,4,FALSE)</f>
        <v>УФО Свердловская В.Пышма ВС</v>
      </c>
      <c r="E24" s="85"/>
      <c r="F24" s="31"/>
      <c r="G24" s="221" t="s">
        <v>282</v>
      </c>
      <c r="H24" s="47"/>
      <c r="I24" s="41"/>
      <c r="J24" s="42"/>
      <c r="K24" s="53"/>
      <c r="L24" s="86"/>
      <c r="M24" s="54"/>
      <c r="N24" s="113"/>
      <c r="O24" s="113"/>
      <c r="P24" s="114"/>
      <c r="Q24" s="113"/>
      <c r="R24" s="113"/>
      <c r="S24" s="7"/>
    </row>
    <row r="25" spans="1:19" ht="12" customHeight="1">
      <c r="A25" s="298"/>
      <c r="B25" s="300"/>
      <c r="C25" s="300"/>
      <c r="D25" s="300"/>
      <c r="E25" s="326" t="s">
        <v>55</v>
      </c>
      <c r="F25" s="46"/>
      <c r="G25" s="31"/>
      <c r="H25" s="48"/>
      <c r="I25" s="42"/>
      <c r="J25" s="41"/>
      <c r="K25" s="54"/>
      <c r="L25" s="86"/>
      <c r="M25" s="54"/>
      <c r="N25" s="115"/>
      <c r="O25" s="115"/>
      <c r="P25" s="115"/>
      <c r="Q25" s="115"/>
      <c r="R25" s="115"/>
      <c r="S25" s="7"/>
    </row>
    <row r="26" spans="1:19" ht="12" customHeight="1" thickBot="1">
      <c r="A26" s="298">
        <v>54</v>
      </c>
      <c r="B26" s="304" t="e">
        <f>VLOOKUP(A26,'пр.взв.'!B28:C115,2,FALSE)</f>
        <v>#N/A</v>
      </c>
      <c r="C26" s="304" t="e">
        <f>VLOOKUP(A26,'пр.взв.'!B28:G115,3,FALSE)</f>
        <v>#N/A</v>
      </c>
      <c r="D26" s="304" t="e">
        <f>VLOOKUP(A26,'пр.взв.'!B28:E115,4,FALSE)</f>
        <v>#N/A</v>
      </c>
      <c r="E26" s="327"/>
      <c r="F26" s="31"/>
      <c r="G26" s="31"/>
      <c r="H26" s="49"/>
      <c r="I26" s="42"/>
      <c r="J26" s="40"/>
      <c r="K26" s="92"/>
      <c r="L26" s="89"/>
      <c r="M26" s="92"/>
      <c r="N26" s="115"/>
      <c r="O26" s="115"/>
      <c r="P26" s="115"/>
      <c r="Q26" s="115"/>
      <c r="R26" s="115"/>
      <c r="S26" s="7"/>
    </row>
    <row r="27" spans="1:19" ht="12" customHeight="1" thickBot="1">
      <c r="A27" s="301"/>
      <c r="B27" s="305"/>
      <c r="C27" s="305"/>
      <c r="D27" s="305"/>
      <c r="E27" s="31"/>
      <c r="F27" s="31"/>
      <c r="G27" s="32"/>
      <c r="H27" s="42"/>
      <c r="I27" s="222" t="s">
        <v>39</v>
      </c>
      <c r="J27" s="52"/>
      <c r="K27" s="54"/>
      <c r="L27" s="86"/>
      <c r="M27" s="54"/>
      <c r="N27" s="83"/>
      <c r="O27" s="83"/>
      <c r="P27" s="17"/>
      <c r="Q27" s="15"/>
      <c r="R27" s="43"/>
      <c r="S27" s="7"/>
    </row>
    <row r="28" spans="1:19" ht="12" customHeight="1" thickBot="1">
      <c r="A28" s="297">
        <v>14</v>
      </c>
      <c r="B28" s="299" t="str">
        <f>VLOOKUP(A28,'пр.взв.'!B30:C117,2,FALSE)</f>
        <v>Лакурин Сергей Сергеевич</v>
      </c>
      <c r="C28" s="299" t="str">
        <f>VLOOKUP(A28,'пр.взв.'!B30:G117,3,FALSE)</f>
        <v>05.04.90 кмс</v>
      </c>
      <c r="D28" s="299" t="str">
        <f>VLOOKUP(A28,'пр.взв.'!B30:E117,4,FALSE)</f>
        <v>ЮФО Ростовская Новочеркасск ЛОК</v>
      </c>
      <c r="E28" s="85"/>
      <c r="F28" s="85"/>
      <c r="G28" s="31"/>
      <c r="H28" s="40"/>
      <c r="I28" s="221" t="s">
        <v>282</v>
      </c>
      <c r="J28" s="42"/>
      <c r="K28" s="86"/>
      <c r="L28" s="86"/>
      <c r="M28" s="54"/>
      <c r="N28" s="83"/>
      <c r="P28" s="15"/>
      <c r="Q28" s="75"/>
      <c r="R28" s="43"/>
      <c r="S28" s="7"/>
    </row>
    <row r="29" spans="1:19" ht="12" customHeight="1">
      <c r="A29" s="298"/>
      <c r="B29" s="300"/>
      <c r="C29" s="300"/>
      <c r="D29" s="300"/>
      <c r="E29" s="326" t="s">
        <v>47</v>
      </c>
      <c r="F29" s="31"/>
      <c r="G29" s="31"/>
      <c r="H29" s="50"/>
      <c r="I29" s="86"/>
      <c r="J29" s="87"/>
      <c r="K29" s="87"/>
      <c r="L29" s="86"/>
      <c r="M29" s="54"/>
      <c r="N29" s="83"/>
      <c r="O29" s="83"/>
      <c r="P29" s="83"/>
      <c r="Q29" s="83"/>
      <c r="R29" s="83"/>
      <c r="S29" s="7"/>
    </row>
    <row r="30" spans="1:19" ht="12" customHeight="1" thickBot="1">
      <c r="A30" s="298">
        <v>46</v>
      </c>
      <c r="B30" s="304" t="e">
        <f>VLOOKUP(A30,'пр.взв.'!B32:C119,2,FALSE)</f>
        <v>#N/A</v>
      </c>
      <c r="C30" s="304" t="e">
        <f>VLOOKUP(A30,'пр.взв.'!B32:G119,3,FALSE)</f>
        <v>#N/A</v>
      </c>
      <c r="D30" s="304" t="e">
        <f>VLOOKUP(A30,'пр.взв.'!B32:E119,4,FALSE)</f>
        <v>#N/A</v>
      </c>
      <c r="E30" s="327"/>
      <c r="F30" s="44"/>
      <c r="G30" s="31"/>
      <c r="H30" s="49"/>
      <c r="I30" s="89"/>
      <c r="J30" s="85"/>
      <c r="K30" s="85"/>
      <c r="L30" s="89"/>
      <c r="M30" s="92"/>
      <c r="N30" s="93"/>
      <c r="O30" s="93"/>
      <c r="P30" s="93"/>
      <c r="Q30" s="93"/>
      <c r="R30" s="93"/>
      <c r="S30" s="7"/>
    </row>
    <row r="31" spans="1:19" ht="12" customHeight="1" thickBot="1">
      <c r="A31" s="301"/>
      <c r="B31" s="305"/>
      <c r="C31" s="305"/>
      <c r="D31" s="305"/>
      <c r="E31" s="31"/>
      <c r="F31" s="32"/>
      <c r="G31" s="33" t="s">
        <v>63</v>
      </c>
      <c r="H31" s="51"/>
      <c r="I31" s="86"/>
      <c r="J31" s="87"/>
      <c r="K31" s="87"/>
      <c r="L31" s="86"/>
      <c r="M31" s="54"/>
      <c r="N31" s="83"/>
      <c r="O31" s="83"/>
      <c r="P31" s="83"/>
      <c r="Q31" s="83"/>
      <c r="R31" s="83"/>
      <c r="S31" s="7"/>
    </row>
    <row r="32" spans="1:18" ht="12" customHeight="1" thickBot="1">
      <c r="A32" s="297">
        <v>30</v>
      </c>
      <c r="B32" s="299" t="str">
        <f>VLOOKUP(A32,'пр.взв.'!B34:C121,2,FALSE)</f>
        <v>Тагиров Мурад Магомедович</v>
      </c>
      <c r="C32" s="299" t="str">
        <f>VLOOKUP(A32,'пр.взв.'!B34:G121,3,FALSE)</f>
        <v>08.04.85 мс</v>
      </c>
      <c r="D32" s="299" t="str">
        <f>VLOOKUP(A32,'пр.взв.'!B34:E121,4,FALSE)</f>
        <v>ЦФО Ярославская  Ярослапвль МО</v>
      </c>
      <c r="E32" s="85"/>
      <c r="F32" s="31"/>
      <c r="G32" s="34" t="s">
        <v>281</v>
      </c>
      <c r="H32" s="45"/>
      <c r="I32" s="89"/>
      <c r="J32" s="85"/>
      <c r="K32" s="85"/>
      <c r="L32" s="89"/>
      <c r="M32" s="92"/>
      <c r="N32" s="93"/>
      <c r="O32" s="93"/>
      <c r="P32" s="77"/>
      <c r="Q32" s="77"/>
      <c r="R32" s="77"/>
    </row>
    <row r="33" spans="1:18" ht="12" customHeight="1">
      <c r="A33" s="298"/>
      <c r="B33" s="300"/>
      <c r="C33" s="300"/>
      <c r="D33" s="300"/>
      <c r="E33" s="326" t="s">
        <v>63</v>
      </c>
      <c r="F33" s="46"/>
      <c r="G33" s="31"/>
      <c r="H33" s="39"/>
      <c r="I33" s="86"/>
      <c r="J33" s="87"/>
      <c r="K33" s="87"/>
      <c r="L33" s="86"/>
      <c r="M33" s="54"/>
      <c r="N33" s="83"/>
      <c r="O33" s="83"/>
      <c r="P33" s="78"/>
      <c r="Q33" s="78"/>
      <c r="R33" s="78"/>
    </row>
    <row r="34" spans="1:18" ht="12" customHeight="1" thickBot="1">
      <c r="A34" s="298">
        <v>62</v>
      </c>
      <c r="B34" s="304" t="e">
        <f>VLOOKUP(A34,'пр.взв.'!B36:C123,2,FALSE)</f>
        <v>#N/A</v>
      </c>
      <c r="C34" s="304" t="e">
        <f>VLOOKUP(A34,'пр.взв.'!B36:G123,3,FALSE)</f>
        <v>#N/A</v>
      </c>
      <c r="D34" s="304" t="e">
        <f>VLOOKUP(A34,'пр.взв.'!B36:E123,4,FALSE)</f>
        <v>#N/A</v>
      </c>
      <c r="E34" s="327"/>
      <c r="F34" s="31"/>
      <c r="G34" s="31"/>
      <c r="H34" s="45"/>
      <c r="I34" s="89"/>
      <c r="J34" s="85"/>
      <c r="K34" s="85"/>
      <c r="L34" s="89"/>
      <c r="M34" s="92"/>
      <c r="N34" s="93"/>
      <c r="O34" s="93"/>
      <c r="P34" s="77"/>
      <c r="Q34" s="77"/>
      <c r="R34" s="77"/>
    </row>
    <row r="35" spans="1:18" ht="12" customHeight="1" thickBot="1">
      <c r="A35" s="301"/>
      <c r="B35" s="305"/>
      <c r="C35" s="305"/>
      <c r="D35" s="305"/>
      <c r="E35" s="31"/>
      <c r="F35" s="31"/>
      <c r="G35" s="31"/>
      <c r="H35" s="39"/>
      <c r="I35" s="86"/>
      <c r="J35" s="87"/>
      <c r="K35" s="87"/>
      <c r="L35" s="86"/>
      <c r="M35" s="217" t="s">
        <v>39</v>
      </c>
      <c r="N35" s="83"/>
      <c r="O35" s="83"/>
      <c r="P35" s="78"/>
      <c r="Q35" s="78"/>
      <c r="R35" s="78"/>
    </row>
    <row r="36" spans="1:18" ht="5.25" customHeight="1" thickBot="1">
      <c r="A36" s="71"/>
      <c r="B36" s="76"/>
      <c r="C36" s="76"/>
      <c r="D36" s="77"/>
      <c r="E36" s="31"/>
      <c r="F36" s="31"/>
      <c r="G36" s="31"/>
      <c r="H36" s="86"/>
      <c r="I36" s="42"/>
      <c r="J36" s="87"/>
      <c r="K36" s="87"/>
      <c r="L36" s="86"/>
      <c r="M36" s="218"/>
      <c r="N36" s="83"/>
      <c r="O36" s="83"/>
      <c r="P36" s="78"/>
      <c r="Q36" s="78"/>
      <c r="R36" s="78"/>
    </row>
    <row r="37" spans="1:18" ht="12" customHeight="1" thickBot="1">
      <c r="A37" s="297">
        <v>4</v>
      </c>
      <c r="B37" s="299" t="str">
        <f>VLOOKUP(A37,'пр.взв.'!B6:G93,2,FALSE)</f>
        <v>Савич Сергей Александрович</v>
      </c>
      <c r="C37" s="299" t="str">
        <f>VLOOKUP(A37,'пр.взв.'!B6:G93,3,FALSE)</f>
        <v>03.12.82 мсмк</v>
      </c>
      <c r="D37" s="299" t="str">
        <f>VLOOKUP(A37,'пр.взв.'!B6:G93,4,FALSE)</f>
        <v>СФО Кемеровская Новокузнецк Д</v>
      </c>
      <c r="E37" s="85"/>
      <c r="F37" s="85"/>
      <c r="G37" s="35"/>
      <c r="H37" s="87"/>
      <c r="I37" s="65"/>
      <c r="J37" s="86"/>
      <c r="K37" s="87"/>
      <c r="L37" s="86"/>
      <c r="M37" s="219" t="s">
        <v>282</v>
      </c>
      <c r="N37" s="83"/>
      <c r="O37" s="83"/>
      <c r="P37" s="78"/>
      <c r="Q37" s="78"/>
      <c r="R37" s="78"/>
    </row>
    <row r="38" spans="1:18" ht="12" customHeight="1">
      <c r="A38" s="298"/>
      <c r="B38" s="300"/>
      <c r="C38" s="300"/>
      <c r="D38" s="300"/>
      <c r="E38" s="33" t="s">
        <v>69</v>
      </c>
      <c r="F38" s="31"/>
      <c r="G38" s="38"/>
      <c r="H38" s="39"/>
      <c r="I38" s="40"/>
      <c r="J38" s="69"/>
      <c r="K38" s="87"/>
      <c r="L38" s="86"/>
      <c r="M38" s="54"/>
      <c r="N38" s="83"/>
      <c r="O38" s="83"/>
      <c r="P38" s="78"/>
      <c r="Q38" s="78"/>
      <c r="R38" s="78"/>
    </row>
    <row r="39" spans="1:18" ht="12" customHeight="1" thickBot="1">
      <c r="A39" s="298">
        <v>36</v>
      </c>
      <c r="B39" s="302" t="str">
        <f>VLOOKUP(A39,'пр.взв.'!B8:G95,2,FALSE)</f>
        <v>Паньков Михаил Владимирович </v>
      </c>
      <c r="C39" s="302" t="str">
        <f>VLOOKUP(A39,'пр.взв.'!B8:G95,3,FALSE)</f>
        <v>10.11.81 мсмк</v>
      </c>
      <c r="D39" s="302" t="str">
        <f>VLOOKUP(A39,'пр.взв.'!B8:G95,4,FALSE)</f>
        <v>ПФО Пермск Краснокамск Д</v>
      </c>
      <c r="E39" s="34" t="s">
        <v>284</v>
      </c>
      <c r="F39" s="44"/>
      <c r="G39" s="31"/>
      <c r="H39" s="45"/>
      <c r="I39" s="42"/>
      <c r="J39" s="86"/>
      <c r="K39" s="87"/>
      <c r="L39" s="86"/>
      <c r="M39" s="54"/>
      <c r="N39" s="83"/>
      <c r="O39" s="83"/>
      <c r="P39" s="78"/>
      <c r="Q39" s="78"/>
      <c r="R39" s="78"/>
    </row>
    <row r="40" spans="1:18" ht="12" customHeight="1" thickBot="1">
      <c r="A40" s="301"/>
      <c r="B40" s="303"/>
      <c r="C40" s="303"/>
      <c r="D40" s="303"/>
      <c r="E40" s="31"/>
      <c r="F40" s="32"/>
      <c r="G40" s="33" t="s">
        <v>69</v>
      </c>
      <c r="H40" s="41"/>
      <c r="I40" s="40"/>
      <c r="J40" s="89"/>
      <c r="K40" s="85"/>
      <c r="L40" s="89"/>
      <c r="M40" s="92"/>
      <c r="N40" s="93"/>
      <c r="O40" s="93"/>
      <c r="P40" s="77"/>
      <c r="Q40" s="77"/>
      <c r="R40" s="77"/>
    </row>
    <row r="41" spans="1:18" ht="12" customHeight="1" thickBot="1">
      <c r="A41" s="297">
        <v>20</v>
      </c>
      <c r="B41" s="299" t="str">
        <f>VLOOKUP(A41,'пр.взв.'!B10:G97,2,FALSE)</f>
        <v>Викторов Роман Александрович</v>
      </c>
      <c r="C41" s="299" t="str">
        <f>VLOOKUP(A41,'пр.взв.'!B10:G97,3,FALSE)</f>
        <v>14.01.84 мс</v>
      </c>
      <c r="D41" s="299" t="str">
        <f>VLOOKUP(A41,'пр.взв.'!B10:G97,4,FALSE)</f>
        <v>ЦФО Ярославская Ярославль Д</v>
      </c>
      <c r="E41" s="85"/>
      <c r="F41" s="31"/>
      <c r="G41" s="34" t="s">
        <v>282</v>
      </c>
      <c r="H41" s="66"/>
      <c r="I41" s="67"/>
      <c r="J41" s="86"/>
      <c r="K41" s="87"/>
      <c r="L41" s="86"/>
      <c r="M41" s="54"/>
      <c r="N41" s="83"/>
      <c r="O41" s="83"/>
      <c r="P41" s="78"/>
      <c r="Q41" s="78"/>
      <c r="R41" s="78"/>
    </row>
    <row r="42" spans="1:18" ht="12" customHeight="1">
      <c r="A42" s="298"/>
      <c r="B42" s="300"/>
      <c r="C42" s="300"/>
      <c r="D42" s="300"/>
      <c r="E42" s="326" t="s">
        <v>53</v>
      </c>
      <c r="F42" s="46"/>
      <c r="G42" s="31"/>
      <c r="H42" s="39"/>
      <c r="I42" s="68"/>
      <c r="J42" s="42"/>
      <c r="K42" s="87"/>
      <c r="L42" s="86"/>
      <c r="M42" s="54"/>
      <c r="N42" s="83"/>
      <c r="O42" s="83"/>
      <c r="P42" s="78"/>
      <c r="Q42" s="78"/>
      <c r="R42" s="78"/>
    </row>
    <row r="43" spans="1:18" ht="12" customHeight="1" thickBot="1">
      <c r="A43" s="298">
        <v>52</v>
      </c>
      <c r="B43" s="304" t="e">
        <f>VLOOKUP(A43,'пр.взв.'!B12:G99,2,FALSE)</f>
        <v>#N/A</v>
      </c>
      <c r="C43" s="304" t="e">
        <f>VLOOKUP(A43,'пр.взв.'!B12:G99,3,FALSE)</f>
        <v>#N/A</v>
      </c>
      <c r="D43" s="304" t="e">
        <f>VLOOKUP(A43,'пр.взв.'!B12:G99,4,FALSE)</f>
        <v>#N/A</v>
      </c>
      <c r="E43" s="327"/>
      <c r="F43" s="31"/>
      <c r="G43" s="31"/>
      <c r="H43" s="45"/>
      <c r="I43" s="68"/>
      <c r="J43" s="42"/>
      <c r="K43" s="87"/>
      <c r="L43" s="86"/>
      <c r="M43" s="54"/>
      <c r="N43" s="83"/>
      <c r="O43" s="83"/>
      <c r="P43" s="78"/>
      <c r="Q43" s="78"/>
      <c r="R43" s="78"/>
    </row>
    <row r="44" spans="1:18" ht="12" customHeight="1" thickBot="1">
      <c r="A44" s="301"/>
      <c r="B44" s="305"/>
      <c r="C44" s="305"/>
      <c r="D44" s="305"/>
      <c r="E44" s="31"/>
      <c r="F44" s="31"/>
      <c r="G44" s="32"/>
      <c r="H44" s="42"/>
      <c r="I44" s="90"/>
      <c r="J44" s="86"/>
      <c r="K44" s="87"/>
      <c r="L44" s="86"/>
      <c r="M44" s="54"/>
      <c r="N44" s="83"/>
      <c r="O44" s="83"/>
      <c r="P44" s="78"/>
      <c r="Q44" s="78"/>
      <c r="R44" s="78"/>
    </row>
    <row r="45" spans="1:18" ht="12" customHeight="1" thickBot="1">
      <c r="A45" s="297">
        <v>12</v>
      </c>
      <c r="B45" s="299" t="str">
        <f>VLOOKUP(A45,'пр.взв.'!B14:G101,2,FALSE)</f>
        <v>Овчинников Евгений Алексеевич</v>
      </c>
      <c r="C45" s="299" t="str">
        <f>VLOOKUP(A45,'пр.взв.'!B14:G101,3,FALSE)</f>
        <v>17.10.89 мс</v>
      </c>
      <c r="D45" s="299" t="str">
        <f>VLOOKUP(A45,'пр.взв.'!B14:G101,4,FALSE)</f>
        <v>С.Петербург ВС</v>
      </c>
      <c r="E45" s="85"/>
      <c r="F45" s="85"/>
      <c r="G45" s="31"/>
      <c r="H45" s="40"/>
      <c r="I45" s="33" t="s">
        <v>69</v>
      </c>
      <c r="J45" s="91"/>
      <c r="K45" s="87"/>
      <c r="L45" s="86"/>
      <c r="M45" s="54"/>
      <c r="N45" s="83"/>
      <c r="O45" s="83"/>
      <c r="P45" s="78"/>
      <c r="Q45" s="78"/>
      <c r="R45" s="78"/>
    </row>
    <row r="46" spans="1:18" ht="12" customHeight="1" thickBot="1">
      <c r="A46" s="298"/>
      <c r="B46" s="300"/>
      <c r="C46" s="300"/>
      <c r="D46" s="300"/>
      <c r="E46" s="326" t="s">
        <v>45</v>
      </c>
      <c r="F46" s="31"/>
      <c r="G46" s="31"/>
      <c r="H46" s="50"/>
      <c r="I46" s="34" t="s">
        <v>280</v>
      </c>
      <c r="J46" s="86"/>
      <c r="K46" s="54"/>
      <c r="L46" s="86"/>
      <c r="M46" s="54"/>
      <c r="N46" s="83"/>
      <c r="O46" s="83"/>
      <c r="P46" s="78"/>
      <c r="Q46" s="78"/>
      <c r="R46" s="78"/>
    </row>
    <row r="47" spans="1:18" ht="12" customHeight="1" thickBot="1">
      <c r="A47" s="298">
        <v>44</v>
      </c>
      <c r="B47" s="304" t="str">
        <f>VLOOKUP(A47,'пр.взв.'!B16:G103,2,FALSE)</f>
        <v>Нечаев Дмитрий Николаевич</v>
      </c>
      <c r="C47" s="304" t="str">
        <f>VLOOKUP(A47,'пр.взв.'!B16:G103,3,FALSE)</f>
        <v>07.08.76 мсмк</v>
      </c>
      <c r="D47" s="304" t="str">
        <f>VLOOKUP(A47,'пр.взв.'!B16:G103,4,FALSE)</f>
        <v>ПФО Пермск Краснокамск Д</v>
      </c>
      <c r="E47" s="327"/>
      <c r="F47" s="44"/>
      <c r="G47" s="31"/>
      <c r="H47" s="49"/>
      <c r="I47" s="89"/>
      <c r="J47" s="89"/>
      <c r="K47" s="92"/>
      <c r="L47" s="89"/>
      <c r="M47" s="92"/>
      <c r="N47" s="93"/>
      <c r="O47" s="93"/>
      <c r="P47" s="77"/>
      <c r="Q47" s="77"/>
      <c r="R47" s="77"/>
    </row>
    <row r="48" spans="1:18" ht="12" customHeight="1" thickBot="1">
      <c r="A48" s="301"/>
      <c r="B48" s="305"/>
      <c r="C48" s="305"/>
      <c r="D48" s="305"/>
      <c r="E48" s="31"/>
      <c r="F48" s="32"/>
      <c r="G48" s="33" t="s">
        <v>45</v>
      </c>
      <c r="H48" s="51"/>
      <c r="I48" s="86"/>
      <c r="J48" s="86"/>
      <c r="K48" s="54"/>
      <c r="L48" s="86"/>
      <c r="M48" s="54"/>
      <c r="N48" s="83"/>
      <c r="O48" s="83"/>
      <c r="P48" s="78"/>
      <c r="Q48" s="78"/>
      <c r="R48" s="78"/>
    </row>
    <row r="49" spans="1:18" ht="12" customHeight="1" thickBot="1">
      <c r="A49" s="297">
        <v>28</v>
      </c>
      <c r="B49" s="299" t="str">
        <f>VLOOKUP(A49,'пр.взв.'!B18:G105,2,FALSE)</f>
        <v>Шулаков Дмитрий Витальевич</v>
      </c>
      <c r="C49" s="299" t="str">
        <f>VLOOKUP(A49,'пр.взв.'!B18:G105,3,FALSE)</f>
        <v>20.08.84 мс</v>
      </c>
      <c r="D49" s="299" t="str">
        <f>VLOOKUP(A49,'пр.взв.'!B18:G105,4,FALSE)</f>
        <v>ПФО Пермь Д</v>
      </c>
      <c r="E49" s="85"/>
      <c r="F49" s="31"/>
      <c r="G49" s="34" t="s">
        <v>281</v>
      </c>
      <c r="H49" s="45"/>
      <c r="I49" s="89"/>
      <c r="J49" s="89"/>
      <c r="K49" s="92"/>
      <c r="L49" s="89"/>
      <c r="M49" s="92"/>
      <c r="N49" s="93"/>
      <c r="O49" s="93"/>
      <c r="P49" s="77"/>
      <c r="Q49" s="77"/>
      <c r="R49" s="77"/>
    </row>
    <row r="50" spans="1:18" ht="12" customHeight="1">
      <c r="A50" s="298"/>
      <c r="B50" s="300"/>
      <c r="C50" s="300"/>
      <c r="D50" s="300"/>
      <c r="E50" s="326" t="s">
        <v>61</v>
      </c>
      <c r="F50" s="46"/>
      <c r="G50" s="31"/>
      <c r="H50" s="39"/>
      <c r="I50" s="86"/>
      <c r="J50" s="86"/>
      <c r="K50" s="54"/>
      <c r="L50" s="86"/>
      <c r="M50" s="54"/>
      <c r="N50" s="83"/>
      <c r="O50" s="83"/>
      <c r="P50" s="78"/>
      <c r="Q50" s="78"/>
      <c r="R50" s="78"/>
    </row>
    <row r="51" spans="1:18" ht="12" customHeight="1" thickBot="1">
      <c r="A51" s="298">
        <v>60</v>
      </c>
      <c r="B51" s="304" t="e">
        <f>VLOOKUP(A51,'пр.взв.'!B20:G107,2,FALSE)</f>
        <v>#N/A</v>
      </c>
      <c r="C51" s="304" t="e">
        <f>VLOOKUP(A51,'пр.взв.'!B20:G107,3,FALSE)</f>
        <v>#N/A</v>
      </c>
      <c r="D51" s="304" t="e">
        <f>VLOOKUP(A51,'пр.взв.'!B20:G107,4,FALSE)</f>
        <v>#N/A</v>
      </c>
      <c r="E51" s="327"/>
      <c r="F51" s="31"/>
      <c r="G51" s="31"/>
      <c r="H51" s="45"/>
      <c r="I51" s="89"/>
      <c r="J51" s="89"/>
      <c r="K51" s="92"/>
      <c r="L51" s="89"/>
      <c r="M51" s="92"/>
      <c r="N51" s="93"/>
      <c r="O51" s="93"/>
      <c r="P51" s="77"/>
      <c r="Q51" s="77"/>
      <c r="R51" s="77"/>
    </row>
    <row r="52" spans="1:18" ht="12" customHeight="1" thickBot="1">
      <c r="A52" s="301"/>
      <c r="B52" s="305"/>
      <c r="C52" s="305"/>
      <c r="D52" s="305"/>
      <c r="E52" s="31"/>
      <c r="F52" s="31"/>
      <c r="G52" s="31"/>
      <c r="H52" s="39"/>
      <c r="I52" s="86"/>
      <c r="J52" s="86"/>
      <c r="K52" s="33" t="s">
        <v>69</v>
      </c>
      <c r="L52" s="94"/>
      <c r="M52" s="54"/>
      <c r="N52" s="83"/>
      <c r="O52" s="83"/>
      <c r="P52" s="78"/>
      <c r="Q52" s="78"/>
      <c r="R52" s="78"/>
    </row>
    <row r="53" spans="1:18" ht="12" customHeight="1" thickBot="1">
      <c r="A53" s="297">
        <v>8</v>
      </c>
      <c r="B53" s="299" t="str">
        <f>VLOOKUP(A53,'пр.взв.'!B6:G93,2,FALSE)</f>
        <v>Керимов Мурсал Фаризович</v>
      </c>
      <c r="C53" s="299" t="str">
        <f>VLOOKUP(A53,'пр.взв.'!B6:G93,3,FALSE)</f>
        <v>06.03.86 мс</v>
      </c>
      <c r="D53" s="299" t="str">
        <f>VLOOKUP(A53,'пр.взв.'!B6:G93,4,FALSE)</f>
        <v>СЗФО Коми Усинск ПР</v>
      </c>
      <c r="E53" s="85"/>
      <c r="F53" s="85"/>
      <c r="G53" s="35"/>
      <c r="H53" s="35"/>
      <c r="I53" s="36"/>
      <c r="J53" s="37"/>
      <c r="K53" s="34" t="s">
        <v>280</v>
      </c>
      <c r="L53" s="87"/>
      <c r="M53" s="87"/>
      <c r="N53" s="78"/>
      <c r="O53" s="78"/>
      <c r="P53" s="78"/>
      <c r="Q53" s="78"/>
      <c r="R53" s="78"/>
    </row>
    <row r="54" spans="1:18" ht="12" customHeight="1">
      <c r="A54" s="298"/>
      <c r="B54" s="300"/>
      <c r="C54" s="300"/>
      <c r="D54" s="300"/>
      <c r="E54" s="33" t="s">
        <v>73</v>
      </c>
      <c r="F54" s="31"/>
      <c r="G54" s="38"/>
      <c r="H54" s="39"/>
      <c r="I54" s="40"/>
      <c r="J54" s="41"/>
      <c r="K54" s="54"/>
      <c r="L54" s="87"/>
      <c r="M54" s="87"/>
      <c r="N54" s="78"/>
      <c r="O54" s="78"/>
      <c r="P54" s="78"/>
      <c r="Q54" s="78"/>
      <c r="R54" s="78"/>
    </row>
    <row r="55" spans="1:18" ht="12" customHeight="1" thickBot="1">
      <c r="A55" s="298">
        <v>40</v>
      </c>
      <c r="B55" s="302" t="str">
        <f>VLOOKUP(A55,'пр.взв.'!B24:G111,2,FALSE)</f>
        <v>Завалей Сергей Викторович</v>
      </c>
      <c r="C55" s="302" t="str">
        <f>VLOOKUP(A55,'пр.взв.'!B24:G111,3,FALSE)</f>
        <v>31.12.88 мс</v>
      </c>
      <c r="D55" s="302" t="str">
        <f>VLOOKUP(A55,'пр.взв.'!B24:G111,4,FALSE)</f>
        <v>ДВФО Приморский Владивосток</v>
      </c>
      <c r="E55" s="34" t="s">
        <v>280</v>
      </c>
      <c r="F55" s="44"/>
      <c r="G55" s="31"/>
      <c r="H55" s="45"/>
      <c r="I55" s="42"/>
      <c r="J55" s="40"/>
      <c r="K55" s="92"/>
      <c r="L55" s="85"/>
      <c r="M55" s="85"/>
      <c r="N55" s="77"/>
      <c r="O55" s="77"/>
      <c r="P55" s="77"/>
      <c r="Q55" s="77"/>
      <c r="R55" s="77"/>
    </row>
    <row r="56" spans="1:18" ht="12" customHeight="1" thickBot="1">
      <c r="A56" s="301"/>
      <c r="B56" s="303"/>
      <c r="C56" s="303"/>
      <c r="D56" s="303"/>
      <c r="E56" s="31"/>
      <c r="F56" s="32"/>
      <c r="G56" s="33" t="s">
        <v>73</v>
      </c>
      <c r="H56" s="41"/>
      <c r="I56" s="40"/>
      <c r="J56" s="42"/>
      <c r="K56" s="54"/>
      <c r="L56" s="87"/>
      <c r="M56" s="87"/>
      <c r="N56" s="78"/>
      <c r="O56" s="78"/>
      <c r="P56" s="78"/>
      <c r="Q56" s="78"/>
      <c r="R56" s="78"/>
    </row>
    <row r="57" spans="1:18" ht="12" customHeight="1" thickBot="1">
      <c r="A57" s="297">
        <v>24</v>
      </c>
      <c r="B57" s="299" t="str">
        <f>VLOOKUP(A57,'пр.взв.'!B26:G113,2,FALSE)</f>
        <v>Селиков Алексей Александрович</v>
      </c>
      <c r="C57" s="299" t="str">
        <f>VLOOKUP(A57,'пр.взв.'!B26:G113,3,FALSE)</f>
        <v>01.06.87 мс</v>
      </c>
      <c r="D57" s="299" t="str">
        <f>VLOOKUP(A57,'пр.взв.'!B26:G113,4,FALSE)</f>
        <v>УФО Свердловская Екатеринбург Д</v>
      </c>
      <c r="E57" s="85"/>
      <c r="F57" s="31"/>
      <c r="G57" s="34" t="s">
        <v>282</v>
      </c>
      <c r="H57" s="47"/>
      <c r="I57" s="41"/>
      <c r="J57" s="42"/>
      <c r="K57" s="54"/>
      <c r="L57" s="87"/>
      <c r="M57" s="87"/>
      <c r="N57" s="78"/>
      <c r="O57" s="78"/>
      <c r="P57" s="78"/>
      <c r="Q57" s="78"/>
      <c r="R57" s="78"/>
    </row>
    <row r="58" spans="1:18" ht="12" customHeight="1">
      <c r="A58" s="298"/>
      <c r="B58" s="300"/>
      <c r="C58" s="300"/>
      <c r="D58" s="300"/>
      <c r="E58" s="326" t="s">
        <v>57</v>
      </c>
      <c r="F58" s="46"/>
      <c r="G58" s="31"/>
      <c r="H58" s="48"/>
      <c r="I58" s="42"/>
      <c r="J58" s="41"/>
      <c r="K58" s="54"/>
      <c r="L58" s="87"/>
      <c r="M58" s="87"/>
      <c r="N58" s="78"/>
      <c r="O58" s="78"/>
      <c r="P58" s="78"/>
      <c r="Q58" s="78"/>
      <c r="R58" s="78"/>
    </row>
    <row r="59" spans="1:18" ht="12" customHeight="1" thickBot="1">
      <c r="A59" s="298">
        <v>56</v>
      </c>
      <c r="B59" s="304" t="e">
        <f>VLOOKUP(A59,'пр.взв.'!B28:G115,2,FALSE)</f>
        <v>#N/A</v>
      </c>
      <c r="C59" s="304" t="e">
        <f>VLOOKUP(A59,'пр.взв.'!B28:G115,3,FALSE)</f>
        <v>#N/A</v>
      </c>
      <c r="D59" s="304" t="e">
        <f>VLOOKUP(A59,'пр.взв.'!B28:G115,4,FALSE)</f>
        <v>#N/A</v>
      </c>
      <c r="E59" s="327"/>
      <c r="F59" s="31"/>
      <c r="G59" s="31"/>
      <c r="H59" s="49"/>
      <c r="I59" s="42"/>
      <c r="J59" s="40"/>
      <c r="K59" s="92"/>
      <c r="L59" s="85"/>
      <c r="M59" s="85"/>
      <c r="N59" s="77"/>
      <c r="O59" s="77"/>
      <c r="P59" s="77"/>
      <c r="Q59" s="77"/>
      <c r="R59" s="77"/>
    </row>
    <row r="60" spans="1:18" ht="12" customHeight="1" thickBot="1">
      <c r="A60" s="301"/>
      <c r="B60" s="305"/>
      <c r="C60" s="305"/>
      <c r="D60" s="305"/>
      <c r="E60" s="31"/>
      <c r="F60" s="31"/>
      <c r="G60" s="32"/>
      <c r="H60" s="42"/>
      <c r="I60" s="33" t="s">
        <v>49</v>
      </c>
      <c r="J60" s="52"/>
      <c r="K60" s="54"/>
      <c r="L60" s="87"/>
      <c r="M60" s="87"/>
      <c r="N60" s="78"/>
      <c r="O60" s="78"/>
      <c r="P60" s="78"/>
      <c r="Q60" s="78"/>
      <c r="R60" s="78"/>
    </row>
    <row r="61" spans="1:18" ht="12" customHeight="1" thickBot="1">
      <c r="A61" s="297">
        <v>16</v>
      </c>
      <c r="B61" s="299" t="str">
        <f>VLOOKUP(A61,'пр.взв.'!B30:G117,2,FALSE)</f>
        <v>Мудранов Аслан Заудинович</v>
      </c>
      <c r="C61" s="299" t="str">
        <f>VLOOKUP(A61,'пр.взв.'!B30:G117,3,FALSE)</f>
        <v>16.09.87 мс</v>
      </c>
      <c r="D61" s="299" t="str">
        <f>VLOOKUP(A61,'пр.взв.'!B30:G117,4,FALSE)</f>
        <v>ЮФО Краснодарский Армавир Д</v>
      </c>
      <c r="E61" s="85"/>
      <c r="F61" s="85"/>
      <c r="G61" s="31"/>
      <c r="H61" s="40"/>
      <c r="I61" s="34" t="s">
        <v>281</v>
      </c>
      <c r="J61" s="42"/>
      <c r="K61" s="87"/>
      <c r="L61" s="87"/>
      <c r="M61" s="87"/>
      <c r="N61" s="78"/>
      <c r="O61" s="78"/>
      <c r="P61" s="78"/>
      <c r="Q61" s="78"/>
      <c r="R61" s="78"/>
    </row>
    <row r="62" spans="1:18" ht="12" customHeight="1">
      <c r="A62" s="298"/>
      <c r="B62" s="300"/>
      <c r="C62" s="300"/>
      <c r="D62" s="300"/>
      <c r="E62" s="326" t="s">
        <v>49</v>
      </c>
      <c r="F62" s="31"/>
      <c r="G62" s="31"/>
      <c r="H62" s="50"/>
      <c r="I62" s="86"/>
      <c r="J62" s="87"/>
      <c r="K62" s="87"/>
      <c r="L62" s="87"/>
      <c r="M62" s="87"/>
      <c r="N62" s="78"/>
      <c r="O62" s="78"/>
      <c r="P62" s="78"/>
      <c r="Q62" s="78"/>
      <c r="R62" s="78"/>
    </row>
    <row r="63" spans="1:9" ht="12" customHeight="1" thickBot="1">
      <c r="A63" s="298">
        <v>48</v>
      </c>
      <c r="B63" s="304" t="e">
        <f>VLOOKUP(A63,'пр.взв.'!B32:G119,2,FALSE)</f>
        <v>#N/A</v>
      </c>
      <c r="C63" s="304" t="e">
        <f>VLOOKUP(A63,'пр.взв.'!B32:G119,3,FALSE)</f>
        <v>#N/A</v>
      </c>
      <c r="D63" s="304" t="e">
        <f>VLOOKUP(A63,'пр.взв.'!B32:G119,4,FALSE)</f>
        <v>#N/A</v>
      </c>
      <c r="E63" s="327"/>
      <c r="F63" s="44"/>
      <c r="G63" s="31"/>
      <c r="H63" s="49"/>
      <c r="I63" s="89"/>
    </row>
    <row r="64" spans="1:18" ht="12" customHeight="1" thickBot="1">
      <c r="A64" s="301"/>
      <c r="B64" s="305"/>
      <c r="C64" s="305"/>
      <c r="D64" s="305"/>
      <c r="E64" s="31"/>
      <c r="F64" s="32"/>
      <c r="G64" s="33" t="s">
        <v>49</v>
      </c>
      <c r="H64" s="51"/>
      <c r="I64" s="86"/>
      <c r="J64" s="98" t="str">
        <f>HYPERLINK('[1]реквизиты'!$A$6)</f>
        <v>Гл. судья, судья МК</v>
      </c>
      <c r="L64" s="20"/>
      <c r="M64" s="99"/>
      <c r="N64" s="100"/>
      <c r="O64" s="100"/>
      <c r="P64" s="101" t="str">
        <f>HYPERLINK('[1]реквизиты'!$G$6)</f>
        <v>Е.В. Селиванов</v>
      </c>
      <c r="Q64" s="20"/>
      <c r="R64" s="78"/>
    </row>
    <row r="65" spans="1:18" ht="12" customHeight="1" thickBot="1">
      <c r="A65" s="297">
        <v>32</v>
      </c>
      <c r="B65" s="299" t="str">
        <f>VLOOKUP(A65,'пр.взв.'!B34:G121,2,FALSE)</f>
        <v>Ерошомов Марат Николаевич</v>
      </c>
      <c r="C65" s="299" t="str">
        <f>VLOOKUP(A65,'пр.взв.'!B34:G121,3,FALSE)</f>
        <v>28.11.85 мс</v>
      </c>
      <c r="D65" s="299" t="str">
        <f>VLOOKUP(A65,'пр.взв.'!B34:G121,4,FALSE)</f>
        <v>ПФО Нижегородская Выкса ПР</v>
      </c>
      <c r="E65" s="85"/>
      <c r="F65" s="31"/>
      <c r="G65" s="34" t="s">
        <v>281</v>
      </c>
      <c r="H65" s="45"/>
      <c r="I65" s="89"/>
      <c r="J65" s="20"/>
      <c r="L65" s="20"/>
      <c r="M65" s="99"/>
      <c r="N65" s="20"/>
      <c r="O65" s="20"/>
      <c r="P65" s="102" t="str">
        <f>HYPERLINK('[1]реквизиты'!$G$7)</f>
        <v>/Чебоксары/</v>
      </c>
      <c r="Q65" s="20"/>
      <c r="R65" s="77"/>
    </row>
    <row r="66" spans="1:18" ht="12" customHeight="1">
      <c r="A66" s="298"/>
      <c r="B66" s="300"/>
      <c r="C66" s="300"/>
      <c r="D66" s="300"/>
      <c r="E66" s="326" t="s">
        <v>65</v>
      </c>
      <c r="F66" s="46"/>
      <c r="G66" s="31"/>
      <c r="H66" s="39"/>
      <c r="I66" s="86"/>
      <c r="J66" s="20"/>
      <c r="L66" s="20"/>
      <c r="M66" s="99"/>
      <c r="N66" s="20"/>
      <c r="O66" s="20"/>
      <c r="P66" s="20"/>
      <c r="Q66" s="20"/>
      <c r="R66" s="78"/>
    </row>
    <row r="67" spans="1:18" ht="12" customHeight="1" thickBot="1">
      <c r="A67" s="298">
        <v>64</v>
      </c>
      <c r="B67" s="304" t="e">
        <f>VLOOKUP(A67,'пр.взв.'!B36:G123,2,FALSE)</f>
        <v>#N/A</v>
      </c>
      <c r="C67" s="304" t="e">
        <f>VLOOKUP(A67,'пр.взв.'!B36:G123,3,FALSE)</f>
        <v>#N/A</v>
      </c>
      <c r="D67" s="304" t="e">
        <f>VLOOKUP(A67,'пр.взв.'!B36:G123,4,FALSE)</f>
        <v>#N/A</v>
      </c>
      <c r="E67" s="327"/>
      <c r="F67" s="31"/>
      <c r="G67" s="31"/>
      <c r="H67" s="21">
        <f>HYPERLINK('[1]реквизиты'!$A$20)</f>
      </c>
      <c r="I67" s="26"/>
      <c r="J67" s="98" t="str">
        <f>HYPERLINK('[1]реквизиты'!$A$8)</f>
        <v>Гл. секретарь, судья МК</v>
      </c>
      <c r="L67" s="20"/>
      <c r="M67" s="99"/>
      <c r="N67" s="100"/>
      <c r="O67" s="100"/>
      <c r="P67" s="101" t="str">
        <f>HYPERLINK('[1]реквизиты'!$G$8)</f>
        <v>Р.М. Закиров</v>
      </c>
      <c r="Q67" s="20"/>
      <c r="R67" s="78"/>
    </row>
    <row r="68" spans="1:18" ht="12" customHeight="1" thickBot="1">
      <c r="A68" s="301"/>
      <c r="B68" s="305"/>
      <c r="C68" s="305"/>
      <c r="D68" s="305"/>
      <c r="E68" s="31"/>
      <c r="F68" s="31"/>
      <c r="G68" s="31"/>
      <c r="H68" s="39"/>
      <c r="I68" s="86"/>
      <c r="J68" s="87"/>
      <c r="K68" s="20"/>
      <c r="L68" s="20"/>
      <c r="M68" s="20"/>
      <c r="N68" s="20"/>
      <c r="O68" s="20"/>
      <c r="P68" s="102" t="str">
        <f>HYPERLINK('[1]реквизиты'!$G$9)</f>
        <v>/Пермь/</v>
      </c>
      <c r="Q68" s="20"/>
      <c r="R68" s="77"/>
    </row>
    <row r="69" spans="1:18" ht="6.75" customHeight="1">
      <c r="A69" s="77"/>
      <c r="B69" s="77"/>
      <c r="C69" s="77"/>
      <c r="D69" s="77"/>
      <c r="E69" s="77"/>
      <c r="F69" s="77"/>
      <c r="G69" s="77"/>
      <c r="H69" s="77"/>
      <c r="I69" s="77"/>
      <c r="J69" s="93"/>
      <c r="K69" s="93"/>
      <c r="L69" s="93"/>
      <c r="M69" s="93"/>
      <c r="N69" s="93"/>
      <c r="O69" s="93"/>
      <c r="P69" s="93"/>
      <c r="Q69" s="93"/>
      <c r="R69" s="77"/>
    </row>
    <row r="70" spans="1:18" ht="12" customHeight="1">
      <c r="A70" s="77"/>
      <c r="B70" s="77"/>
      <c r="C70" s="77"/>
      <c r="D70" s="77"/>
      <c r="E70" s="77"/>
      <c r="F70" s="77"/>
      <c r="G70" s="77"/>
      <c r="H70" s="23">
        <f>HYPERLINK('[1]реквизиты'!$A$22)</f>
      </c>
      <c r="I70" s="26"/>
      <c r="J70" s="26"/>
      <c r="K70" s="26"/>
      <c r="L70" s="83"/>
      <c r="M70" s="83"/>
      <c r="N70" s="83"/>
      <c r="O70" s="83"/>
      <c r="P70" s="83"/>
      <c r="Q70" s="22">
        <f>HYPERLINK('[1]реквизиты'!$G$22)</f>
      </c>
      <c r="R70" s="78"/>
    </row>
    <row r="71" spans="1:18" ht="12" customHeight="1">
      <c r="A71" s="78"/>
      <c r="B71" s="78"/>
      <c r="C71" s="78"/>
      <c r="D71" s="78"/>
      <c r="E71" s="78"/>
      <c r="F71" s="78"/>
      <c r="G71" s="78"/>
      <c r="H71" s="78"/>
      <c r="I71" s="78"/>
      <c r="J71" s="83"/>
      <c r="K71" s="83"/>
      <c r="L71" s="83"/>
      <c r="M71" s="83"/>
      <c r="N71" s="83"/>
      <c r="O71" s="83"/>
      <c r="P71" s="24">
        <f>HYPERLINK('[1]реквизиты'!$G$23)</f>
      </c>
      <c r="Q71" s="93"/>
      <c r="R71" s="77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49">
    <mergeCell ref="E62:E63"/>
    <mergeCell ref="E66:E67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E58:E59"/>
    <mergeCell ref="L6:M7"/>
    <mergeCell ref="Q7:R8"/>
    <mergeCell ref="L8:M9"/>
    <mergeCell ref="E9:E10"/>
    <mergeCell ref="E17:E18"/>
    <mergeCell ref="E25:E26"/>
    <mergeCell ref="E29:E30"/>
    <mergeCell ref="E46:E47"/>
    <mergeCell ref="E50:E51"/>
    <mergeCell ref="L13:M14"/>
    <mergeCell ref="L15:M16"/>
    <mergeCell ref="E33:E34"/>
    <mergeCell ref="E42:E4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60">
      <selection activeCell="S1" sqref="A1:S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97"/>
      <c r="T1" s="97"/>
      <c r="U1" s="97"/>
      <c r="V1" s="97"/>
      <c r="W1" s="97"/>
      <c r="X1" s="97"/>
    </row>
    <row r="2" spans="2:18" ht="16.5" customHeight="1" thickBot="1">
      <c r="B2" s="73"/>
      <c r="C2" s="294" t="s">
        <v>31</v>
      </c>
      <c r="D2" s="294"/>
      <c r="E2" s="294"/>
      <c r="F2" s="294"/>
      <c r="G2" s="294"/>
      <c r="H2" s="386"/>
      <c r="I2" s="340" t="str">
        <f>HYPERLINK('[1]реквизиты'!$A$2)</f>
        <v>Чемпионат России по САМБО среди мужчин</v>
      </c>
      <c r="J2" s="341"/>
      <c r="K2" s="341"/>
      <c r="L2" s="341"/>
      <c r="M2" s="341"/>
      <c r="N2" s="341"/>
      <c r="O2" s="341"/>
      <c r="P2" s="341"/>
      <c r="Q2" s="341"/>
      <c r="R2" s="342"/>
    </row>
    <row r="3" spans="1:20" ht="10.5" customHeight="1" thickBot="1">
      <c r="A3" s="95"/>
      <c r="B3" s="95"/>
      <c r="C3" s="84"/>
      <c r="D3" s="30"/>
      <c r="E3" s="329" t="str">
        <f>HYPERLINK('[1]реквизиты'!$A$3)</f>
        <v>18-22 марта 2009 г.     г.  Дмитров</v>
      </c>
      <c r="F3" s="330"/>
      <c r="G3" s="330"/>
      <c r="H3" s="330"/>
      <c r="I3" s="330"/>
      <c r="J3" s="330"/>
      <c r="K3" s="330"/>
      <c r="L3" s="330"/>
      <c r="M3" s="330"/>
      <c r="N3" s="330"/>
      <c r="O3" s="77"/>
      <c r="P3" s="331" t="str">
        <f>HYPERLINK('пр.взв.'!F3)</f>
        <v>в.к. 62  кг</v>
      </c>
      <c r="Q3" s="332"/>
      <c r="R3" s="333"/>
      <c r="S3" s="70"/>
      <c r="T3" s="70"/>
    </row>
    <row r="4" spans="1:18" ht="12" customHeight="1" thickBot="1">
      <c r="A4" s="297">
        <v>1</v>
      </c>
      <c r="B4" s="309" t="str">
        <f>VLOOKUP(A4,'пр.взв.'!B6:C93,2,FALSE)</f>
        <v>Меринов Алексей Константинович</v>
      </c>
      <c r="C4" s="309" t="str">
        <f>VLOOKUP(A4,'пр.взв.'!B6:G93,3,FALSE)</f>
        <v>27.12.87 кмс</v>
      </c>
      <c r="D4" s="309" t="str">
        <f>VLOOKUP(A4,'пр.взв.'!B6:E93,4,FALSE)</f>
        <v>ЦФО Воронежская Ворнонеж ЛОК</v>
      </c>
      <c r="E4" s="85"/>
      <c r="F4" s="85"/>
      <c r="G4" s="35"/>
      <c r="H4" s="72" t="s">
        <v>10</v>
      </c>
      <c r="I4" s="65"/>
      <c r="J4" s="86"/>
      <c r="K4" s="87"/>
      <c r="L4" s="87"/>
      <c r="M4" s="87"/>
      <c r="N4" s="78"/>
      <c r="O4" s="74"/>
      <c r="P4" s="334"/>
      <c r="Q4" s="335"/>
      <c r="R4" s="336"/>
    </row>
    <row r="5" spans="1:18" ht="12" customHeight="1" thickBot="1">
      <c r="A5" s="298"/>
      <c r="B5" s="310"/>
      <c r="C5" s="310"/>
      <c r="D5" s="310"/>
      <c r="E5" s="33" t="s">
        <v>34</v>
      </c>
      <c r="F5" s="31"/>
      <c r="G5" s="38"/>
      <c r="H5" s="39"/>
      <c r="I5" s="40"/>
      <c r="J5" s="69"/>
      <c r="K5" s="87"/>
      <c r="L5" s="87"/>
      <c r="M5" s="87"/>
      <c r="N5" s="78"/>
      <c r="O5" s="78"/>
      <c r="P5" s="78"/>
      <c r="Q5" s="78"/>
      <c r="R5" s="78"/>
    </row>
    <row r="6" spans="1:19" ht="12" customHeight="1" thickBot="1">
      <c r="A6" s="298">
        <v>33</v>
      </c>
      <c r="B6" s="300" t="str">
        <f>VLOOKUP(A6,'пр.взв.'!B8:C95,2,FALSE)</f>
        <v>Федоров Иннокентий Алексеевич</v>
      </c>
      <c r="C6" s="300" t="str">
        <f>VLOOKUP(A6,'пр.взв.'!B8:G95,3,FALSE)</f>
        <v>14.8.88 мс</v>
      </c>
      <c r="D6" s="300" t="str">
        <f>VLOOKUP(A6,'пр.взв.'!B8:E95,4,FALSE)</f>
        <v>СФО Кемеровская Новокузнецк ПР</v>
      </c>
      <c r="E6" s="34" t="s">
        <v>280</v>
      </c>
      <c r="F6" s="44"/>
      <c r="G6" s="31"/>
      <c r="H6" s="45"/>
      <c r="I6" s="42"/>
      <c r="J6" s="86"/>
      <c r="K6" s="128">
        <v>13</v>
      </c>
      <c r="L6" s="343" t="str">
        <f>VLOOKUP(K6,'пр.взв.'!B6:U75,2,FALSE)</f>
        <v>Енчинов Эжер Игнатьевич</v>
      </c>
      <c r="M6" s="344"/>
      <c r="N6" s="345"/>
      <c r="O6" s="129"/>
      <c r="P6" s="130"/>
      <c r="Q6" s="131"/>
      <c r="R6" s="351" t="s">
        <v>26</v>
      </c>
      <c r="S6" s="351"/>
    </row>
    <row r="7" spans="1:19" ht="12" customHeight="1" thickBot="1">
      <c r="A7" s="301"/>
      <c r="B7" s="310"/>
      <c r="C7" s="310"/>
      <c r="D7" s="310"/>
      <c r="E7" s="31"/>
      <c r="F7" s="32"/>
      <c r="G7" s="33" t="s">
        <v>50</v>
      </c>
      <c r="H7" s="41"/>
      <c r="I7" s="40"/>
      <c r="J7" s="89"/>
      <c r="K7" s="132"/>
      <c r="L7" s="358"/>
      <c r="M7" s="359"/>
      <c r="N7" s="360"/>
      <c r="O7" s="207" t="s">
        <v>70</v>
      </c>
      <c r="P7" s="130"/>
      <c r="Q7" s="133"/>
      <c r="R7" s="351"/>
      <c r="S7" s="351"/>
    </row>
    <row r="8" spans="1:19" ht="12" customHeight="1" thickBot="1">
      <c r="A8" s="297">
        <v>17</v>
      </c>
      <c r="B8" s="309" t="str">
        <f>VLOOKUP(A8,'пр.взв.'!B10:C97,2,FALSE)</f>
        <v>Алиев Джафер Аблямитович</v>
      </c>
      <c r="C8" s="309" t="str">
        <f>VLOOKUP(A8,'пр.взв.'!B10:G97,3,FALSE)</f>
        <v>04.09..88 мс</v>
      </c>
      <c r="D8" s="309" t="str">
        <f>VLOOKUP(A8,'пр.взв.'!B10:E97,4,FALSE)</f>
        <v>ЮФО Краснодарский Крымск МО</v>
      </c>
      <c r="E8" s="85"/>
      <c r="F8" s="31"/>
      <c r="G8" s="34" t="s">
        <v>281</v>
      </c>
      <c r="H8" s="66"/>
      <c r="I8" s="67"/>
      <c r="J8" s="86"/>
      <c r="K8" s="128">
        <v>37</v>
      </c>
      <c r="L8" s="352" t="str">
        <f>VLOOKUP(K8,'пр.взв.'!B6:U79,2,FALSE)</f>
        <v>Саратовцев Вадим Игоревич</v>
      </c>
      <c r="M8" s="353"/>
      <c r="N8" s="354"/>
      <c r="O8" s="151" t="s">
        <v>280</v>
      </c>
      <c r="P8" s="135"/>
      <c r="Q8" s="133"/>
      <c r="R8" s="136"/>
      <c r="S8" s="137"/>
    </row>
    <row r="9" spans="1:19" ht="12" customHeight="1" thickBot="1">
      <c r="A9" s="298"/>
      <c r="B9" s="310"/>
      <c r="C9" s="310"/>
      <c r="D9" s="310"/>
      <c r="E9" s="326" t="s">
        <v>50</v>
      </c>
      <c r="F9" s="46"/>
      <c r="G9" s="31"/>
      <c r="H9" s="39"/>
      <c r="I9" s="68"/>
      <c r="J9" s="42"/>
      <c r="K9" s="132"/>
      <c r="L9" s="355"/>
      <c r="M9" s="356"/>
      <c r="N9" s="357"/>
      <c r="O9" s="129"/>
      <c r="P9" s="138"/>
      <c r="Q9" s="206" t="s">
        <v>70</v>
      </c>
      <c r="R9" s="136"/>
      <c r="S9" s="137"/>
    </row>
    <row r="10" spans="1:19" ht="12" customHeight="1" thickBot="1">
      <c r="A10" s="298">
        <v>49</v>
      </c>
      <c r="B10" s="311" t="e">
        <f>VLOOKUP(A10,'пр.взв.'!B12:C99,2,FALSE)</f>
        <v>#N/A</v>
      </c>
      <c r="C10" s="311" t="e">
        <f>VLOOKUP(A10,'пр.взв.'!B12:G99,3,FALSE)</f>
        <v>#N/A</v>
      </c>
      <c r="D10" s="311" t="e">
        <f>VLOOKUP(A10,'пр.взв.'!B12:E99,4,FALSE)</f>
        <v>#N/A</v>
      </c>
      <c r="E10" s="327"/>
      <c r="F10" s="31"/>
      <c r="G10" s="31"/>
      <c r="H10" s="45"/>
      <c r="I10" s="68"/>
      <c r="J10" s="42"/>
      <c r="K10" s="139"/>
      <c r="L10" s="130"/>
      <c r="M10" s="140"/>
      <c r="N10" s="140"/>
      <c r="O10" s="141"/>
      <c r="P10" s="142"/>
      <c r="Q10" s="172" t="s">
        <v>285</v>
      </c>
      <c r="R10" s="136"/>
      <c r="S10" s="137"/>
    </row>
    <row r="11" spans="1:19" ht="12" customHeight="1" thickBot="1">
      <c r="A11" s="301"/>
      <c r="B11" s="312"/>
      <c r="C11" s="312"/>
      <c r="D11" s="312"/>
      <c r="E11" s="31"/>
      <c r="F11" s="31"/>
      <c r="G11" s="32"/>
      <c r="H11" s="42"/>
      <c r="I11" s="90"/>
      <c r="J11" s="86"/>
      <c r="K11" s="139"/>
      <c r="L11" s="143"/>
      <c r="M11" s="128">
        <v>41</v>
      </c>
      <c r="N11" s="343" t="str">
        <f>VLOOKUP(M11,'пр.взв.'!B6:G93,2,FALSE)</f>
        <v>Галлямов Тимур Фанилевич</v>
      </c>
      <c r="O11" s="344"/>
      <c r="P11" s="345"/>
      <c r="Q11" s="142"/>
      <c r="R11" s="136"/>
      <c r="S11" s="137"/>
    </row>
    <row r="12" spans="1:19" ht="12" customHeight="1" thickBot="1">
      <c r="A12" s="297">
        <v>9</v>
      </c>
      <c r="B12" s="309" t="str">
        <f>VLOOKUP(A12,'пр.взв.'!B14:C101,2,FALSE)</f>
        <v>Аристов Александр Евгеньевич</v>
      </c>
      <c r="C12" s="309" t="str">
        <f>VLOOKUP(A12,'пр.взв.'!B14:G101,3,FALSE)</f>
        <v>15.09.82 мс</v>
      </c>
      <c r="D12" s="309" t="str">
        <f>VLOOKUP(A12,'пр.взв.'!B14:E101,4,FALSE)</f>
        <v>ПФО Саратовская Саратов Д</v>
      </c>
      <c r="E12" s="85"/>
      <c r="F12" s="85"/>
      <c r="G12" s="31"/>
      <c r="H12" s="40"/>
      <c r="I12" s="33" t="s">
        <v>74</v>
      </c>
      <c r="J12" s="91"/>
      <c r="K12" s="144"/>
      <c r="L12" s="145"/>
      <c r="M12" s="136"/>
      <c r="N12" s="346"/>
      <c r="O12" s="347"/>
      <c r="P12" s="348"/>
      <c r="Q12" s="146"/>
      <c r="R12" s="136"/>
      <c r="S12" s="137"/>
    </row>
    <row r="13" spans="1:19" ht="12" customHeight="1" thickBot="1">
      <c r="A13" s="298"/>
      <c r="B13" s="310"/>
      <c r="C13" s="310"/>
      <c r="D13" s="310"/>
      <c r="E13" s="33" t="s">
        <v>74</v>
      </c>
      <c r="F13" s="31"/>
      <c r="G13" s="31"/>
      <c r="H13" s="50"/>
      <c r="I13" s="34" t="s">
        <v>282</v>
      </c>
      <c r="J13" s="167"/>
      <c r="K13" s="144"/>
      <c r="L13" s="136"/>
      <c r="M13" s="136"/>
      <c r="N13" s="136"/>
      <c r="O13" s="136"/>
      <c r="P13" s="130"/>
      <c r="Q13" s="146"/>
      <c r="R13" s="206" t="s">
        <v>70</v>
      </c>
      <c r="S13" s="137"/>
    </row>
    <row r="14" spans="1:21" ht="12" customHeight="1" thickBot="1">
      <c r="A14" s="298">
        <v>41</v>
      </c>
      <c r="B14" s="300" t="str">
        <f>VLOOKUP(A14,'пр.взв.'!B16:C103,2,FALSE)</f>
        <v>Галлямов Тимур Фанилевич</v>
      </c>
      <c r="C14" s="300" t="str">
        <f>VLOOKUP(A14,'пр.взв.'!B16:G103,3,FALSE)</f>
        <v>13.05.80 змс</v>
      </c>
      <c r="D14" s="300" t="str">
        <f>VLOOKUP(A14,'пр.взв.'!B16:E103,4,FALSE)</f>
        <v>УФО Свердловская В.Пышма ВС</v>
      </c>
      <c r="E14" s="34" t="s">
        <v>281</v>
      </c>
      <c r="F14" s="44"/>
      <c r="G14" s="31"/>
      <c r="H14" s="49"/>
      <c r="I14" s="89"/>
      <c r="J14" s="168"/>
      <c r="K14" s="128">
        <v>3</v>
      </c>
      <c r="L14" s="343" t="str">
        <f>VLOOKUP(K14,'пр.взв.'!B5:U85,2,FALSE)</f>
        <v>Егоров Геннадий Петрович</v>
      </c>
      <c r="M14" s="344"/>
      <c r="N14" s="345"/>
      <c r="O14" s="129"/>
      <c r="P14" s="130"/>
      <c r="Q14" s="146"/>
      <c r="R14" s="147" t="s">
        <v>281</v>
      </c>
      <c r="S14" s="137"/>
      <c r="T14" s="136"/>
      <c r="U14" s="136"/>
    </row>
    <row r="15" spans="1:21" ht="12" customHeight="1" thickBot="1">
      <c r="A15" s="301"/>
      <c r="B15" s="310"/>
      <c r="C15" s="310"/>
      <c r="D15" s="310"/>
      <c r="E15" s="31"/>
      <c r="F15" s="32"/>
      <c r="G15" s="33" t="s">
        <v>74</v>
      </c>
      <c r="H15" s="51"/>
      <c r="I15" s="86"/>
      <c r="J15" s="169"/>
      <c r="K15" s="132"/>
      <c r="L15" s="358"/>
      <c r="M15" s="359"/>
      <c r="N15" s="360"/>
      <c r="O15" s="170" t="s">
        <v>60</v>
      </c>
      <c r="P15" s="130"/>
      <c r="Q15" s="149"/>
      <c r="R15" s="150"/>
      <c r="S15" s="137"/>
      <c r="T15" s="136"/>
      <c r="U15" s="136"/>
    </row>
    <row r="16" spans="1:21" ht="12" customHeight="1" thickBot="1">
      <c r="A16" s="297">
        <v>25</v>
      </c>
      <c r="B16" s="309" t="str">
        <f>VLOOKUP(A16,'пр.взв.'!B18:C105,2,FALSE)</f>
        <v>Хорошилов Антон Андреевич</v>
      </c>
      <c r="C16" s="309" t="str">
        <f>VLOOKUP(A16,'пр.взв.'!B18:G105,3,FALSE)</f>
        <v>14.05.87 мс</v>
      </c>
      <c r="D16" s="309" t="str">
        <f>VLOOKUP(A16,'пр.взв.'!B18:E105,4,FALSE)</f>
        <v>Москва Д</v>
      </c>
      <c r="E16" s="85"/>
      <c r="F16" s="31"/>
      <c r="G16" s="34" t="s">
        <v>281</v>
      </c>
      <c r="H16" s="45"/>
      <c r="I16" s="89"/>
      <c r="J16" s="168"/>
      <c r="K16" s="128">
        <v>27</v>
      </c>
      <c r="L16" s="343" t="str">
        <f>VLOOKUP(K16,'пр.взв.'!B5:U87,2,FALSE)</f>
        <v>Хлопов Роман Александрович</v>
      </c>
      <c r="M16" s="344"/>
      <c r="N16" s="345"/>
      <c r="O16" s="134" t="s">
        <v>280</v>
      </c>
      <c r="P16" s="135"/>
      <c r="Q16" s="152"/>
      <c r="R16" s="150"/>
      <c r="S16" s="137"/>
      <c r="T16" s="137"/>
      <c r="U16" s="137"/>
    </row>
    <row r="17" spans="1:21" ht="12" customHeight="1" thickBot="1">
      <c r="A17" s="298"/>
      <c r="B17" s="310"/>
      <c r="C17" s="310"/>
      <c r="D17" s="310"/>
      <c r="E17" s="326" t="s">
        <v>58</v>
      </c>
      <c r="F17" s="46"/>
      <c r="G17" s="31"/>
      <c r="H17" s="39"/>
      <c r="I17" s="86"/>
      <c r="J17" s="169"/>
      <c r="K17" s="132"/>
      <c r="L17" s="346"/>
      <c r="M17" s="347"/>
      <c r="N17" s="348"/>
      <c r="O17" s="129"/>
      <c r="P17" s="138"/>
      <c r="Q17" s="171" t="s">
        <v>72</v>
      </c>
      <c r="R17" s="137"/>
      <c r="S17" s="153">
        <v>37</v>
      </c>
      <c r="T17" s="137"/>
      <c r="U17" s="137"/>
    </row>
    <row r="18" spans="1:21" ht="12" customHeight="1" thickBot="1">
      <c r="A18" s="298">
        <v>57</v>
      </c>
      <c r="B18" s="311" t="e">
        <f>VLOOKUP(A18,'пр.взв.'!B20:C107,2,FALSE)</f>
        <v>#N/A</v>
      </c>
      <c r="C18" s="311" t="e">
        <f>VLOOKUP(A18,'пр.взв.'!B20:G107,3,FALSE)</f>
        <v>#N/A</v>
      </c>
      <c r="D18" s="311" t="e">
        <f>VLOOKUP(A18,'пр.взв.'!B20:E107,4,FALSE)</f>
        <v>#N/A</v>
      </c>
      <c r="E18" s="327"/>
      <c r="F18" s="31"/>
      <c r="G18" s="31"/>
      <c r="H18" s="45"/>
      <c r="I18" s="89"/>
      <c r="J18" s="168"/>
      <c r="K18" s="154"/>
      <c r="L18" s="130"/>
      <c r="M18" s="140"/>
      <c r="N18" s="140"/>
      <c r="O18" s="141"/>
      <c r="P18" s="155"/>
      <c r="Q18" s="156" t="s">
        <v>282</v>
      </c>
      <c r="R18" s="137"/>
      <c r="S18" s="151" t="s">
        <v>281</v>
      </c>
      <c r="T18" s="137"/>
      <c r="U18" s="137"/>
    </row>
    <row r="19" spans="1:21" ht="12" customHeight="1" thickBot="1">
      <c r="A19" s="301"/>
      <c r="B19" s="312"/>
      <c r="C19" s="312"/>
      <c r="D19" s="312"/>
      <c r="E19" s="31"/>
      <c r="F19" s="31"/>
      <c r="G19" s="31"/>
      <c r="H19" s="39"/>
      <c r="I19" s="86"/>
      <c r="J19" s="86"/>
      <c r="K19" s="216">
        <v>29</v>
      </c>
      <c r="L19" s="157"/>
      <c r="M19" s="128">
        <v>39</v>
      </c>
      <c r="N19" s="343" t="str">
        <f>VLOOKUP(M19,'пр.взв.'!B5:W90,2,FALSE)</f>
        <v>Рочев Олег Александрович</v>
      </c>
      <c r="O19" s="344"/>
      <c r="P19" s="345"/>
      <c r="Q19" s="158"/>
      <c r="R19" s="150"/>
      <c r="S19" s="137"/>
      <c r="T19" s="7"/>
      <c r="U19" s="7"/>
    </row>
    <row r="20" spans="1:21" ht="12" customHeight="1" thickBot="1">
      <c r="A20" s="297">
        <v>5</v>
      </c>
      <c r="B20" s="309" t="str">
        <f>VLOOKUP(A20,'пр.взв.'!B6:C93,2,FALSE)</f>
        <v>Дуломаев Виктор Вячеславович</v>
      </c>
      <c r="C20" s="309" t="str">
        <f>VLOOKUP(A20,'пр.взв.'!B6:G93,3,FALSE)</f>
        <v>27.01.86 мс</v>
      </c>
      <c r="D20" s="309" t="str">
        <f>VLOOKUP(A20,'пр.взв.'!B6:G93,4,FALSE)</f>
        <v>СФО Бурятия  МО</v>
      </c>
      <c r="E20" s="85"/>
      <c r="F20" s="85"/>
      <c r="G20" s="35"/>
      <c r="H20" s="35"/>
      <c r="I20" s="36"/>
      <c r="J20" s="37"/>
      <c r="K20" s="215" t="s">
        <v>281</v>
      </c>
      <c r="L20" s="159"/>
      <c r="M20" s="136"/>
      <c r="N20" s="346"/>
      <c r="O20" s="347"/>
      <c r="P20" s="348"/>
      <c r="Q20" s="136"/>
      <c r="R20" s="150"/>
      <c r="S20" s="160"/>
      <c r="T20" s="7"/>
      <c r="U20" s="7"/>
    </row>
    <row r="21" spans="1:21" ht="12" customHeight="1" thickBot="1">
      <c r="A21" s="298"/>
      <c r="B21" s="310"/>
      <c r="C21" s="310"/>
      <c r="D21" s="310"/>
      <c r="E21" s="148" t="s">
        <v>70</v>
      </c>
      <c r="F21" s="31"/>
      <c r="G21" s="38"/>
      <c r="H21" s="39"/>
      <c r="I21" s="40"/>
      <c r="J21" s="41"/>
      <c r="K21" s="161"/>
      <c r="L21" s="144"/>
      <c r="M21" s="162"/>
      <c r="N21" s="133"/>
      <c r="O21" s="136"/>
      <c r="P21" s="136"/>
      <c r="Q21" s="136"/>
      <c r="R21" s="150"/>
      <c r="S21" s="163"/>
      <c r="T21" s="7"/>
      <c r="U21" s="7"/>
    </row>
    <row r="22" spans="1:21" ht="12" customHeight="1" thickBot="1">
      <c r="A22" s="375">
        <v>37</v>
      </c>
      <c r="B22" s="300" t="str">
        <f>VLOOKUP(A22,'пр.взв.'!B24:C111,2,FALSE)</f>
        <v>Саратовцев Вадим Игоревич</v>
      </c>
      <c r="C22" s="300" t="str">
        <f>VLOOKUP(A22,'пр.взв.'!B24:G111,3,FALSE)</f>
        <v>05.10.85 мс</v>
      </c>
      <c r="D22" s="300" t="str">
        <f>VLOOKUP(A22,'пр.взв.'!B24:E111,4,FALSE)</f>
        <v>ПФО Нижегородская Выкса Д</v>
      </c>
      <c r="E22" s="200" t="s">
        <v>280</v>
      </c>
      <c r="F22" s="44"/>
      <c r="G22" s="31"/>
      <c r="H22" s="45"/>
      <c r="I22" s="42"/>
      <c r="J22" s="40"/>
      <c r="K22" s="162"/>
      <c r="L22" s="144"/>
      <c r="M22" s="162"/>
      <c r="N22" s="133"/>
      <c r="O22" s="128">
        <v>36</v>
      </c>
      <c r="P22" s="343" t="str">
        <f>VLOOKUP(O22,'пр.взв.'!B4:Y93,2,FALSE)</f>
        <v>Паньков Михаил Владимирович </v>
      </c>
      <c r="Q22" s="344"/>
      <c r="R22" s="345"/>
      <c r="S22" s="137"/>
      <c r="T22" s="7"/>
      <c r="U22" s="7"/>
    </row>
    <row r="23" spans="1:21" ht="12" customHeight="1" thickBot="1">
      <c r="A23" s="376"/>
      <c r="B23" s="310"/>
      <c r="C23" s="310"/>
      <c r="D23" s="310"/>
      <c r="E23" s="31"/>
      <c r="F23" s="32"/>
      <c r="G23" s="148" t="s">
        <v>70</v>
      </c>
      <c r="H23" s="41"/>
      <c r="I23" s="40"/>
      <c r="J23" s="42"/>
      <c r="K23" s="162"/>
      <c r="L23" s="144"/>
      <c r="M23" s="162"/>
      <c r="N23" s="133"/>
      <c r="O23" s="164"/>
      <c r="P23" s="346"/>
      <c r="Q23" s="347"/>
      <c r="R23" s="348"/>
      <c r="S23" s="137"/>
      <c r="T23" s="7"/>
      <c r="U23" s="7"/>
    </row>
    <row r="24" spans="1:21" ht="12" customHeight="1" thickBot="1">
      <c r="A24" s="297">
        <v>21</v>
      </c>
      <c r="B24" s="309" t="str">
        <f>VLOOKUP(A24,'пр.взв.'!B26:C113,2,FALSE)</f>
        <v>Костоев Артур Исропилович</v>
      </c>
      <c r="C24" s="309" t="str">
        <f>VLOOKUP(A24,'пр.взв.'!B26:G113,3,FALSE)</f>
        <v>17.03.91 кмс</v>
      </c>
      <c r="D24" s="309" t="str">
        <f>VLOOKUP(A24,'пр.взв.'!B26:E113,4,FALSE)</f>
        <v>ПФО Самарская Самара Д</v>
      </c>
      <c r="E24" s="85"/>
      <c r="F24" s="31"/>
      <c r="G24" s="200" t="s">
        <v>280</v>
      </c>
      <c r="H24" s="47"/>
      <c r="I24" s="41"/>
      <c r="J24" s="42"/>
      <c r="K24" s="161"/>
      <c r="L24" s="144"/>
      <c r="M24" s="162"/>
      <c r="N24" s="133"/>
      <c r="O24" s="133"/>
      <c r="P24" s="114"/>
      <c r="Q24" s="133"/>
      <c r="R24" s="133"/>
      <c r="S24" s="137"/>
      <c r="T24" s="7"/>
      <c r="U24" s="7"/>
    </row>
    <row r="25" spans="1:21" ht="12" customHeight="1" thickBot="1">
      <c r="A25" s="298"/>
      <c r="B25" s="310"/>
      <c r="C25" s="310"/>
      <c r="D25" s="310"/>
      <c r="E25" s="326" t="s">
        <v>54</v>
      </c>
      <c r="F25" s="46"/>
      <c r="G25" s="31"/>
      <c r="H25" s="48"/>
      <c r="I25" s="42"/>
      <c r="J25" s="41"/>
      <c r="K25" s="165"/>
      <c r="L25" s="166"/>
      <c r="M25" s="165"/>
      <c r="N25" s="107"/>
      <c r="O25" s="107"/>
      <c r="P25" s="26" t="s">
        <v>25</v>
      </c>
      <c r="Q25" s="107"/>
      <c r="R25" s="107"/>
      <c r="S25" s="7"/>
      <c r="T25" s="7"/>
      <c r="U25" s="7"/>
    </row>
    <row r="26" spans="1:21" ht="12" customHeight="1" thickBot="1">
      <c r="A26" s="298">
        <v>53</v>
      </c>
      <c r="B26" s="311" t="e">
        <f>VLOOKUP(A26,'пр.взв.'!B28:C115,2,FALSE)</f>
        <v>#N/A</v>
      </c>
      <c r="C26" s="311" t="e">
        <f>VLOOKUP(A26,'пр.взв.'!B28:G115,3,FALSE)</f>
        <v>#N/A</v>
      </c>
      <c r="D26" s="311" t="e">
        <f>VLOOKUP(A26,'пр.взв.'!B28:E115,4,FALSE)</f>
        <v>#N/A</v>
      </c>
      <c r="E26" s="327"/>
      <c r="F26" s="31"/>
      <c r="G26" s="31"/>
      <c r="H26" s="49"/>
      <c r="I26" s="42"/>
      <c r="J26" s="40"/>
      <c r="K26" s="165"/>
      <c r="L26" s="166"/>
      <c r="M26" s="165"/>
      <c r="N26" s="367" t="str">
        <f>VLOOKUP(S17,'пр.взв.'!B6:D133,2,FALSE)</f>
        <v>Саратовцев Вадим Игоревич</v>
      </c>
      <c r="O26" s="368"/>
      <c r="P26" s="368"/>
      <c r="Q26" s="368"/>
      <c r="R26" s="369"/>
      <c r="S26" s="7"/>
      <c r="T26" s="7"/>
      <c r="U26" s="7"/>
    </row>
    <row r="27" spans="1:21" ht="12" customHeight="1" thickBot="1">
      <c r="A27" s="301"/>
      <c r="B27" s="312"/>
      <c r="C27" s="312"/>
      <c r="D27" s="312"/>
      <c r="E27" s="31"/>
      <c r="F27" s="31"/>
      <c r="G27" s="32"/>
      <c r="H27" s="42"/>
      <c r="I27" s="213" t="s">
        <v>62</v>
      </c>
      <c r="J27" s="52"/>
      <c r="K27" s="165"/>
      <c r="L27" s="166"/>
      <c r="M27" s="165"/>
      <c r="N27" s="370"/>
      <c r="O27" s="371"/>
      <c r="P27" s="371"/>
      <c r="Q27" s="371"/>
      <c r="R27" s="372"/>
      <c r="S27" s="7"/>
      <c r="T27" s="7"/>
      <c r="U27" s="7"/>
    </row>
    <row r="28" spans="1:21" ht="12" customHeight="1" thickBot="1">
      <c r="A28" s="297">
        <v>13</v>
      </c>
      <c r="B28" s="309" t="str">
        <f>VLOOKUP(A28,'пр.взв.'!B30:C117,2,FALSE)</f>
        <v>Енчинов Эжер Игнатьевич</v>
      </c>
      <c r="C28" s="309" t="str">
        <f>VLOOKUP(A28,'пр.взв.'!B30:G117,3,FALSE)</f>
        <v>13.01.82 мс</v>
      </c>
      <c r="D28" s="309" t="str">
        <f>VLOOKUP(A28,'пр.взв.'!B30:E117,4,FALSE)</f>
        <v>СФО р.Алтай Д</v>
      </c>
      <c r="E28" s="85"/>
      <c r="F28" s="85"/>
      <c r="G28" s="31"/>
      <c r="H28" s="40"/>
      <c r="I28" s="214" t="s">
        <v>285</v>
      </c>
      <c r="J28" s="42"/>
      <c r="K28" s="86"/>
      <c r="L28" s="86"/>
      <c r="M28" s="54"/>
      <c r="N28" s="15"/>
      <c r="O28" s="83"/>
      <c r="P28" s="75"/>
      <c r="Q28" s="15"/>
      <c r="R28" s="43"/>
      <c r="S28" s="7"/>
      <c r="T28" s="7"/>
      <c r="U28" s="7"/>
    </row>
    <row r="29" spans="1:21" ht="12" customHeight="1">
      <c r="A29" s="298"/>
      <c r="B29" s="310"/>
      <c r="C29" s="310"/>
      <c r="D29" s="310"/>
      <c r="E29" s="326" t="s">
        <v>46</v>
      </c>
      <c r="F29" s="31"/>
      <c r="G29" s="31"/>
      <c r="H29" s="50"/>
      <c r="I29" s="86"/>
      <c r="J29" s="87"/>
      <c r="K29" s="87"/>
      <c r="L29" s="86"/>
      <c r="M29" s="54"/>
      <c r="N29" s="83"/>
      <c r="P29" s="17"/>
      <c r="Q29" s="15"/>
      <c r="R29" s="43"/>
      <c r="S29" s="7"/>
      <c r="T29" s="7"/>
      <c r="U29" s="7"/>
    </row>
    <row r="30" spans="1:21" ht="12" customHeight="1" thickBot="1">
      <c r="A30" s="298">
        <v>45</v>
      </c>
      <c r="B30" s="311" t="e">
        <f>VLOOKUP(A30,'пр.взв.'!B32:C119,2,FALSE)</f>
        <v>#N/A</v>
      </c>
      <c r="C30" s="311" t="e">
        <f>VLOOKUP(A30,'пр.взв.'!B32:G119,3,FALSE)</f>
        <v>#N/A</v>
      </c>
      <c r="D30" s="311" t="e">
        <f>VLOOKUP(A30,'пр.взв.'!B32:E119,4,FALSE)</f>
        <v>#N/A</v>
      </c>
      <c r="E30" s="327"/>
      <c r="F30" s="44"/>
      <c r="G30" s="31"/>
      <c r="H30" s="49"/>
      <c r="I30" s="89"/>
      <c r="J30" s="85"/>
      <c r="K30" s="85"/>
      <c r="L30" s="89"/>
      <c r="M30" s="92"/>
      <c r="N30" s="83"/>
      <c r="O30" s="83"/>
      <c r="P30" s="26" t="s">
        <v>28</v>
      </c>
      <c r="Q30" s="78"/>
      <c r="R30" s="78"/>
      <c r="S30" s="7"/>
      <c r="T30" s="7"/>
      <c r="U30" s="7"/>
    </row>
    <row r="31" spans="1:21" ht="12" customHeight="1" thickBot="1">
      <c r="A31" s="301"/>
      <c r="B31" s="312"/>
      <c r="C31" s="312"/>
      <c r="D31" s="312"/>
      <c r="E31" s="31"/>
      <c r="F31" s="32"/>
      <c r="G31" s="213" t="s">
        <v>62</v>
      </c>
      <c r="H31" s="51"/>
      <c r="I31" s="86"/>
      <c r="J31" s="87"/>
      <c r="K31" s="87"/>
      <c r="L31" s="86"/>
      <c r="M31" s="209">
        <v>29</v>
      </c>
      <c r="N31" s="83"/>
      <c r="O31" s="83"/>
      <c r="P31" s="78"/>
      <c r="Q31" s="78"/>
      <c r="R31" s="78"/>
      <c r="S31" s="7"/>
      <c r="T31" s="7"/>
      <c r="U31" s="7"/>
    </row>
    <row r="32" spans="1:21" ht="12" customHeight="1" thickBot="1">
      <c r="A32" s="377">
        <v>29</v>
      </c>
      <c r="B32" s="309" t="str">
        <f>VLOOKUP(A32,'пр.взв.'!B34:C121,2,FALSE)</f>
        <v>Паньков Александр Владимирович </v>
      </c>
      <c r="C32" s="309" t="str">
        <f>VLOOKUP(A32,'пр.взв.'!B34:G121,3,FALSE)</f>
        <v>20.06.79 мсмк</v>
      </c>
      <c r="D32" s="309" t="str">
        <f>VLOOKUP(A32,'пр.взв.'!B34:E121,4,FALSE)</f>
        <v>ПФО Пермск Краснокамск Д</v>
      </c>
      <c r="E32" s="85"/>
      <c r="F32" s="31"/>
      <c r="G32" s="215" t="s">
        <v>280</v>
      </c>
      <c r="H32" s="45"/>
      <c r="I32" s="89"/>
      <c r="J32" s="85"/>
      <c r="K32" s="85"/>
      <c r="L32" s="89"/>
      <c r="M32" s="92"/>
      <c r="N32" s="361" t="str">
        <f>VLOOKUP(M31,'пр.взв.'!B7:D107,2,FALSE)</f>
        <v>Паньков Александр Владимирович </v>
      </c>
      <c r="O32" s="362"/>
      <c r="P32" s="362"/>
      <c r="Q32" s="362"/>
      <c r="R32" s="363"/>
      <c r="S32" s="7"/>
      <c r="T32" s="7"/>
      <c r="U32" s="7"/>
    </row>
    <row r="33" spans="1:19" ht="12" customHeight="1" thickBot="1">
      <c r="A33" s="378"/>
      <c r="B33" s="310"/>
      <c r="C33" s="310"/>
      <c r="D33" s="310"/>
      <c r="E33" s="373" t="s">
        <v>62</v>
      </c>
      <c r="F33" s="46"/>
      <c r="G33" s="31"/>
      <c r="H33" s="39"/>
      <c r="I33" s="86"/>
      <c r="J33" s="87"/>
      <c r="K33" s="87"/>
      <c r="L33" s="86"/>
      <c r="M33" s="54"/>
      <c r="N33" s="364"/>
      <c r="O33" s="365"/>
      <c r="P33" s="365"/>
      <c r="Q33" s="365"/>
      <c r="R33" s="366"/>
      <c r="S33" s="7"/>
    </row>
    <row r="34" spans="1:18" ht="12" customHeight="1" thickBot="1">
      <c r="A34" s="298">
        <v>61</v>
      </c>
      <c r="B34" s="316" t="e">
        <f>VLOOKUP(A34,'пр.взв.'!B36:C123,2,FALSE)</f>
        <v>#N/A</v>
      </c>
      <c r="C34" s="316" t="e">
        <f>VLOOKUP(A34,'пр.взв.'!B36:G123,3,FALSE)</f>
        <v>#N/A</v>
      </c>
      <c r="D34" s="316" t="e">
        <f>VLOOKUP(A34,'пр.взв.'!B36:E123,4,FALSE)</f>
        <v>#N/A</v>
      </c>
      <c r="E34" s="374"/>
      <c r="F34" s="31"/>
      <c r="G34" s="31"/>
      <c r="H34" s="45"/>
      <c r="I34" s="89"/>
      <c r="J34" s="85"/>
      <c r="K34" s="85"/>
      <c r="L34" s="89"/>
      <c r="M34" s="92"/>
      <c r="N34" s="93"/>
      <c r="O34" s="349">
        <v>0.125</v>
      </c>
      <c r="P34" s="350"/>
      <c r="Q34" s="350"/>
      <c r="R34" s="77"/>
    </row>
    <row r="35" spans="1:18" ht="12" customHeight="1" thickBot="1">
      <c r="A35" s="301"/>
      <c r="B35" s="317"/>
      <c r="C35" s="317"/>
      <c r="D35" s="317"/>
      <c r="E35" s="31"/>
      <c r="F35" s="31"/>
      <c r="G35" s="31"/>
      <c r="H35" s="39"/>
      <c r="I35" s="86"/>
      <c r="J35" s="87"/>
      <c r="K35" s="87"/>
      <c r="L35" s="86"/>
      <c r="M35" s="210">
        <v>29</v>
      </c>
      <c r="N35" s="83"/>
      <c r="O35" s="83"/>
      <c r="P35" s="78"/>
      <c r="Q35" s="78"/>
      <c r="R35" s="78"/>
    </row>
    <row r="36" spans="1:18" ht="6" customHeight="1" thickBot="1">
      <c r="A36" s="71"/>
      <c r="B36" s="76"/>
      <c r="C36" s="76"/>
      <c r="D36" s="77"/>
      <c r="E36" s="31"/>
      <c r="F36" s="31"/>
      <c r="G36" s="31"/>
      <c r="H36" s="86"/>
      <c r="I36" s="42"/>
      <c r="J36" s="87"/>
      <c r="K36" s="87"/>
      <c r="L36" s="86"/>
      <c r="M36" s="211"/>
      <c r="N36" s="83"/>
      <c r="O36" s="83"/>
      <c r="P36" s="78"/>
      <c r="Q36" s="78"/>
      <c r="R36" s="78"/>
    </row>
    <row r="37" spans="1:18" ht="12" customHeight="1" thickBot="1">
      <c r="A37" s="297">
        <v>3</v>
      </c>
      <c r="B37" s="309" t="str">
        <f>VLOOKUP(A37,'пр.взв.'!B6:G93,2,FALSE)</f>
        <v>Егоров Геннадий Петрович</v>
      </c>
      <c r="C37" s="309" t="str">
        <f>VLOOKUP(A37,'пр.взв.'!B6:G93,3,FALSE)</f>
        <v>03.06.87 мсмк</v>
      </c>
      <c r="D37" s="309" t="str">
        <f>VLOOKUP(A37,'пр.взв.'!B6:G93,4,FALSE)</f>
        <v>ПФО Чувашск Чебоксары ПР</v>
      </c>
      <c r="E37" s="85"/>
      <c r="F37" s="85"/>
      <c r="G37" s="35"/>
      <c r="H37" s="87"/>
      <c r="I37" s="65"/>
      <c r="J37" s="86"/>
      <c r="K37" s="87"/>
      <c r="L37" s="86"/>
      <c r="M37" s="212" t="s">
        <v>281</v>
      </c>
      <c r="N37" s="83"/>
      <c r="O37" s="83"/>
      <c r="P37" s="78"/>
      <c r="Q37" s="78"/>
      <c r="R37" s="78"/>
    </row>
    <row r="38" spans="1:13" ht="12" customHeight="1">
      <c r="A38" s="298"/>
      <c r="B38" s="310"/>
      <c r="C38" s="310"/>
      <c r="D38" s="310"/>
      <c r="E38" s="33" t="s">
        <v>36</v>
      </c>
      <c r="F38" s="31"/>
      <c r="G38" s="38"/>
      <c r="H38" s="39"/>
      <c r="I38" s="40"/>
      <c r="J38" s="69"/>
      <c r="K38" s="87"/>
      <c r="L38" s="86"/>
      <c r="M38" s="54"/>
    </row>
    <row r="39" spans="1:43" ht="12" customHeight="1" thickBot="1">
      <c r="A39" s="298">
        <v>35</v>
      </c>
      <c r="B39" s="300" t="str">
        <f>VLOOKUP(A39,'пр.взв.'!B8:G95,2,FALSE)</f>
        <v>Блохин Владимир Александрович</v>
      </c>
      <c r="C39" s="300" t="str">
        <f>VLOOKUP(A39,'пр.взв.'!B8:G95,3,FALSE)</f>
        <v>05.02.83 мс</v>
      </c>
      <c r="D39" s="300" t="str">
        <f>VLOOKUP(A39,'пр.взв.'!B8:G95,4,FALSE)</f>
        <v>ЦФО Рязанская Рязань МО</v>
      </c>
      <c r="E39" s="34" t="s">
        <v>281</v>
      </c>
      <c r="F39" s="44"/>
      <c r="G39" s="31"/>
      <c r="H39" s="45"/>
      <c r="I39" s="42"/>
      <c r="J39" s="86"/>
      <c r="K39" s="87"/>
      <c r="L39" s="86"/>
      <c r="M39" s="106"/>
      <c r="N39" s="83"/>
      <c r="O39" s="83"/>
      <c r="P39" s="78"/>
      <c r="Q39" s="78"/>
      <c r="R39" s="78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301"/>
      <c r="B40" s="310"/>
      <c r="C40" s="310"/>
      <c r="D40" s="310"/>
      <c r="E40" s="31"/>
      <c r="F40" s="32"/>
      <c r="G40" s="148" t="s">
        <v>52</v>
      </c>
      <c r="H40" s="41"/>
      <c r="I40" s="40"/>
      <c r="J40" s="89"/>
      <c r="K40" s="85"/>
      <c r="L40" s="89"/>
      <c r="M40" s="96">
        <v>6</v>
      </c>
      <c r="N40" s="380" t="str">
        <f>VLOOKUP(M40,'пр.взв.'!B6:D115,2,FALSE)</f>
        <v>Уин Виталий Юрьевич</v>
      </c>
      <c r="O40" s="381"/>
      <c r="P40" s="381"/>
      <c r="Q40" s="381"/>
      <c r="R40" s="382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79">
        <v>19</v>
      </c>
      <c r="B41" s="309" t="str">
        <f>VLOOKUP(A41,'пр.взв.'!B10:G97,2,FALSE)</f>
        <v>Сергеев Виталий Николаевич</v>
      </c>
      <c r="C41" s="309" t="str">
        <f>VLOOKUP(A41,'пр.взв.'!B10:G97,3,FALSE)</f>
        <v>03.01.83 змс</v>
      </c>
      <c r="D41" s="309" t="str">
        <f>VLOOKUP(A41,'пр.взв.'!B10:G97,4,FALSE)</f>
        <v>Москва Д</v>
      </c>
      <c r="E41" s="85"/>
      <c r="F41" s="31"/>
      <c r="G41" s="200" t="s">
        <v>281</v>
      </c>
      <c r="H41" s="66"/>
      <c r="I41" s="67"/>
      <c r="J41" s="86"/>
      <c r="K41" s="87"/>
      <c r="L41" s="86"/>
      <c r="M41" s="54"/>
      <c r="N41" s="383"/>
      <c r="O41" s="384"/>
      <c r="P41" s="384"/>
      <c r="Q41" s="384"/>
      <c r="R41" s="385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375"/>
      <c r="B42" s="310"/>
      <c r="C42" s="310"/>
      <c r="D42" s="310"/>
      <c r="E42" s="387" t="s">
        <v>52</v>
      </c>
      <c r="F42" s="46"/>
      <c r="G42" s="31"/>
      <c r="H42" s="39"/>
      <c r="I42" s="68"/>
      <c r="J42" s="42"/>
      <c r="K42" s="87"/>
      <c r="L42" s="86"/>
      <c r="M42" s="54"/>
      <c r="N42" s="15"/>
      <c r="O42" s="83"/>
      <c r="P42" s="75"/>
      <c r="Q42" s="15"/>
      <c r="R42" s="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98">
        <v>51</v>
      </c>
      <c r="B43" s="311" t="e">
        <f>VLOOKUP(A43,'пр.взв.'!B12:G99,2,FALSE)</f>
        <v>#N/A</v>
      </c>
      <c r="C43" s="311" t="e">
        <f>VLOOKUP(A43,'пр.взв.'!B12:G99,3,FALSE)</f>
        <v>#N/A</v>
      </c>
      <c r="D43" s="311" t="e">
        <f>VLOOKUP(A43,'пр.взв.'!B12:G99,4,FALSE)</f>
        <v>#N/A</v>
      </c>
      <c r="E43" s="388"/>
      <c r="F43" s="31"/>
      <c r="G43" s="31"/>
      <c r="H43" s="45"/>
      <c r="I43" s="68"/>
      <c r="J43" s="42"/>
      <c r="K43" s="87"/>
      <c r="L43" s="86"/>
      <c r="M43" s="54"/>
      <c r="N43" s="83"/>
      <c r="O43" s="26"/>
      <c r="P43" s="17"/>
      <c r="Q43" s="15"/>
      <c r="R43" s="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301"/>
      <c r="B44" s="312"/>
      <c r="C44" s="312"/>
      <c r="D44" s="312"/>
      <c r="E44" s="31"/>
      <c r="F44" s="31"/>
      <c r="G44" s="32"/>
      <c r="H44" s="42"/>
      <c r="I44" s="90"/>
      <c r="J44" s="86"/>
      <c r="K44" s="87"/>
      <c r="L44" s="86"/>
      <c r="M44" s="54"/>
      <c r="N44" s="83"/>
      <c r="O44" s="83"/>
      <c r="P44" s="78"/>
      <c r="Q44" s="78"/>
      <c r="R44" s="78"/>
    </row>
    <row r="45" spans="1:18" ht="12" customHeight="1" thickBot="1">
      <c r="A45" s="297">
        <v>11</v>
      </c>
      <c r="B45" s="309" t="str">
        <f>VLOOKUP(A45,'пр.взв.'!B14:G101,2,FALSE)</f>
        <v>Вахрамеев Роман Геннадьевич</v>
      </c>
      <c r="C45" s="309" t="str">
        <f>VLOOKUP(A45,'пр.взв.'!B14:G101,3,FALSE)</f>
        <v>12.07.85 мс</v>
      </c>
      <c r="D45" s="309" t="str">
        <f>VLOOKUP(A45,'пр.взв.'!B14:G101,4,FALSE)</f>
        <v>УФО Свердловская Екатеринбург </v>
      </c>
      <c r="E45" s="85"/>
      <c r="F45" s="85"/>
      <c r="G45" s="31"/>
      <c r="H45" s="40"/>
      <c r="I45" s="148" t="s">
        <v>52</v>
      </c>
      <c r="J45" s="91"/>
      <c r="K45" s="87"/>
      <c r="L45" s="86"/>
      <c r="M45" s="54"/>
      <c r="N45" s="83"/>
      <c r="O45" s="83"/>
      <c r="P45" s="78"/>
      <c r="Q45" s="78"/>
      <c r="R45" s="78"/>
    </row>
    <row r="46" spans="1:18" ht="12" customHeight="1" thickBot="1">
      <c r="A46" s="298"/>
      <c r="B46" s="310"/>
      <c r="C46" s="310"/>
      <c r="D46" s="310"/>
      <c r="E46" s="33" t="s">
        <v>76</v>
      </c>
      <c r="F46" s="31"/>
      <c r="G46" s="31"/>
      <c r="H46" s="50"/>
      <c r="I46" s="200" t="s">
        <v>281</v>
      </c>
      <c r="J46" s="86"/>
      <c r="K46" s="54"/>
      <c r="L46" s="86"/>
      <c r="M46" s="54"/>
      <c r="N46" s="83"/>
      <c r="O46" s="83"/>
      <c r="P46" s="26" t="s">
        <v>25</v>
      </c>
      <c r="Q46" s="83"/>
      <c r="R46" s="83"/>
    </row>
    <row r="47" spans="1:18" ht="12" customHeight="1" thickBot="1">
      <c r="A47" s="298">
        <v>43</v>
      </c>
      <c r="B47" s="300" t="str">
        <f>VLOOKUP(A47,'пр.взв.'!B16:G103,2,FALSE)</f>
        <v>Еричев Андрей Александрович</v>
      </c>
      <c r="C47" s="300" t="str">
        <f>VLOOKUP(A47,'пр.взв.'!B16:G103,3,FALSE)</f>
        <v>30.04.86 мс</v>
      </c>
      <c r="D47" s="300" t="str">
        <f>VLOOKUP(A47,'пр.взв.'!B16:G103,4,FALSE)</f>
        <v>ЦФО Владимирская Владимир Д</v>
      </c>
      <c r="E47" s="34" t="s">
        <v>282</v>
      </c>
      <c r="F47" s="44"/>
      <c r="G47" s="31"/>
      <c r="H47" s="49"/>
      <c r="I47" s="89"/>
      <c r="J47" s="89"/>
      <c r="K47" s="92"/>
      <c r="L47" s="89"/>
      <c r="M47" s="92"/>
      <c r="N47" s="367" t="str">
        <f>VLOOKUP('пр.хода Б'!R18,'пр.взв.'!B27:D114,2,FALSE)</f>
        <v>Сергеев Виталий Николаевич</v>
      </c>
      <c r="O47" s="368"/>
      <c r="P47" s="368"/>
      <c r="Q47" s="368"/>
      <c r="R47" s="369"/>
    </row>
    <row r="48" spans="1:18" ht="12" customHeight="1" thickBot="1">
      <c r="A48" s="301"/>
      <c r="B48" s="310"/>
      <c r="C48" s="310"/>
      <c r="D48" s="310"/>
      <c r="E48" s="31"/>
      <c r="F48" s="32"/>
      <c r="G48" s="33" t="s">
        <v>60</v>
      </c>
      <c r="H48" s="51"/>
      <c r="I48" s="86"/>
      <c r="J48" s="86"/>
      <c r="K48" s="54"/>
      <c r="L48" s="86"/>
      <c r="M48" s="54"/>
      <c r="N48" s="370"/>
      <c r="O48" s="371"/>
      <c r="P48" s="371"/>
      <c r="Q48" s="371"/>
      <c r="R48" s="372"/>
    </row>
    <row r="49" spans="1:18" ht="12" customHeight="1" thickBot="1">
      <c r="A49" s="297">
        <v>27</v>
      </c>
      <c r="B49" s="309" t="str">
        <f>VLOOKUP(A49,'пр.взв.'!B18:G105,2,FALSE)</f>
        <v>Хлопов Роман Александрович</v>
      </c>
      <c r="C49" s="309" t="str">
        <f>VLOOKUP(A49,'пр.взв.'!B18:G105,3,FALSE)</f>
        <v>23.04.85 мс</v>
      </c>
      <c r="D49" s="309" t="str">
        <f>VLOOKUP(A49,'пр.взв.'!B18:G105,4,FALSE)</f>
        <v>С.Петербург Д</v>
      </c>
      <c r="E49" s="85"/>
      <c r="F49" s="31"/>
      <c r="G49" s="34" t="s">
        <v>281</v>
      </c>
      <c r="H49" s="45"/>
      <c r="I49" s="89"/>
      <c r="J49" s="89"/>
      <c r="K49" s="92"/>
      <c r="L49" s="89"/>
      <c r="M49" s="92"/>
      <c r="N49" s="93"/>
      <c r="O49" s="93"/>
      <c r="P49" s="77"/>
      <c r="Q49" s="77"/>
      <c r="R49" s="77"/>
    </row>
    <row r="50" spans="1:18" ht="12" customHeight="1">
      <c r="A50" s="298"/>
      <c r="B50" s="310"/>
      <c r="C50" s="310"/>
      <c r="D50" s="310"/>
      <c r="E50" s="326" t="s">
        <v>60</v>
      </c>
      <c r="F50" s="46"/>
      <c r="G50" s="31"/>
      <c r="H50" s="39"/>
      <c r="I50" s="86"/>
      <c r="J50" s="86"/>
      <c r="K50" s="54"/>
      <c r="L50" s="86"/>
      <c r="M50" s="54"/>
      <c r="N50" s="83"/>
      <c r="O50" s="83"/>
      <c r="P50" s="78"/>
      <c r="Q50" s="78"/>
      <c r="R50" s="78"/>
    </row>
    <row r="51" spans="1:18" ht="12" customHeight="1" thickBot="1">
      <c r="A51" s="298">
        <v>59</v>
      </c>
      <c r="B51" s="311" t="e">
        <f>VLOOKUP(A51,'пр.взв.'!B20:G107,2,FALSE)</f>
        <v>#N/A</v>
      </c>
      <c r="C51" s="311" t="e">
        <f>VLOOKUP(A51,'пр.взв.'!B20:G107,3,FALSE)</f>
        <v>#N/A</v>
      </c>
      <c r="D51" s="311" t="e">
        <f>VLOOKUP(A51,'пр.взв.'!B20:G107,4,FALSE)</f>
        <v>#N/A</v>
      </c>
      <c r="E51" s="327"/>
      <c r="F51" s="31"/>
      <c r="G51" s="31"/>
      <c r="H51" s="45"/>
      <c r="I51" s="89"/>
      <c r="J51" s="89"/>
      <c r="K51" s="92"/>
      <c r="L51" s="89"/>
      <c r="M51" s="92"/>
      <c r="N51" s="93"/>
      <c r="O51" s="93"/>
      <c r="P51" s="77"/>
      <c r="Q51" s="77"/>
      <c r="R51" s="77"/>
    </row>
    <row r="52" spans="1:18" ht="12" customHeight="1" thickBot="1">
      <c r="A52" s="301"/>
      <c r="B52" s="312"/>
      <c r="C52" s="312"/>
      <c r="D52" s="312"/>
      <c r="E52" s="31"/>
      <c r="F52" s="31"/>
      <c r="G52" s="31"/>
      <c r="H52" s="39"/>
      <c r="I52" s="86"/>
      <c r="J52" s="86"/>
      <c r="K52" s="148" t="s">
        <v>52</v>
      </c>
      <c r="L52" s="94"/>
      <c r="M52" s="54"/>
      <c r="N52" s="83"/>
      <c r="O52" s="83"/>
      <c r="P52" s="78"/>
      <c r="Q52" s="78"/>
      <c r="R52" s="78"/>
    </row>
    <row r="53" spans="1:18" ht="12" customHeight="1" thickBot="1">
      <c r="A53" s="297">
        <v>7</v>
      </c>
      <c r="B53" s="309" t="str">
        <f>VLOOKUP(A53,'пр.взв.'!B6:G93,2,FALSE)</f>
        <v>Гусманов Эльдар Азатович</v>
      </c>
      <c r="C53" s="309" t="str">
        <f>VLOOKUP(A53,'пр.взв.'!B6:G93,3,FALSE)</f>
        <v>27.03.87 мс</v>
      </c>
      <c r="D53" s="309" t="str">
        <f>VLOOKUP(A53,'пр.взв.'!B6:G93,4,FALSE)</f>
        <v>ПФО Нижегородская Дзержинск Д</v>
      </c>
      <c r="E53" s="85"/>
      <c r="F53" s="85"/>
      <c r="G53" s="35"/>
      <c r="H53" s="35"/>
      <c r="I53" s="36"/>
      <c r="J53" s="37"/>
      <c r="K53" s="200" t="s">
        <v>281</v>
      </c>
      <c r="L53" s="87"/>
      <c r="M53" s="87"/>
      <c r="N53" s="78"/>
      <c r="O53" s="78"/>
      <c r="P53" s="78"/>
      <c r="Q53" s="78"/>
      <c r="R53" s="78"/>
    </row>
    <row r="54" spans="1:18" ht="12" customHeight="1">
      <c r="A54" s="298"/>
      <c r="B54" s="310"/>
      <c r="C54" s="310"/>
      <c r="D54" s="310"/>
      <c r="E54" s="33" t="s">
        <v>72</v>
      </c>
      <c r="F54" s="31"/>
      <c r="G54" s="38"/>
      <c r="H54" s="39"/>
      <c r="I54" s="40"/>
      <c r="J54" s="41"/>
      <c r="K54" s="54"/>
      <c r="L54" s="87"/>
      <c r="M54" s="87"/>
      <c r="N54" s="78"/>
      <c r="O54" s="78"/>
      <c r="P54" s="78"/>
      <c r="Q54" s="78"/>
      <c r="R54" s="78"/>
    </row>
    <row r="55" spans="1:18" ht="12" customHeight="1" thickBot="1">
      <c r="A55" s="298">
        <v>39</v>
      </c>
      <c r="B55" s="300" t="str">
        <f>VLOOKUP(A55,'пр.взв.'!B24:G111,2,FALSE)</f>
        <v>Рочев Олег Александрович</v>
      </c>
      <c r="C55" s="300" t="str">
        <f>VLOOKUP(A55,'пр.взв.'!B24:G111,3,FALSE)</f>
        <v>25.07.79 змс</v>
      </c>
      <c r="D55" s="300" t="str">
        <f>VLOOKUP(A55,'пр.взв.'!B24:G111,4,FALSE)</f>
        <v>ПФО Пермск Краснокамск Д</v>
      </c>
      <c r="E55" s="34" t="s">
        <v>281</v>
      </c>
      <c r="F55" s="44"/>
      <c r="G55" s="31"/>
      <c r="H55" s="45"/>
      <c r="I55" s="42"/>
      <c r="J55" s="40"/>
      <c r="K55" s="92"/>
      <c r="L55" s="85"/>
      <c r="M55" s="85"/>
      <c r="N55" s="77"/>
      <c r="O55" s="77"/>
      <c r="P55" s="77"/>
      <c r="Q55" s="77"/>
      <c r="R55" s="77"/>
    </row>
    <row r="56" spans="1:18" ht="12" customHeight="1" thickBot="1">
      <c r="A56" s="301"/>
      <c r="B56" s="310"/>
      <c r="C56" s="310"/>
      <c r="D56" s="310"/>
      <c r="E56" s="31"/>
      <c r="F56" s="32"/>
      <c r="G56" s="33" t="s">
        <v>72</v>
      </c>
      <c r="H56" s="41"/>
      <c r="I56" s="40"/>
      <c r="J56" s="42"/>
      <c r="K56" s="54"/>
      <c r="L56" s="87"/>
      <c r="M56" s="87"/>
      <c r="N56" s="78"/>
      <c r="O56" s="78"/>
      <c r="P56" s="78"/>
      <c r="Q56" s="78"/>
      <c r="R56" s="78"/>
    </row>
    <row r="57" spans="1:18" ht="12" customHeight="1" thickBot="1">
      <c r="A57" s="297">
        <v>23</v>
      </c>
      <c r="B57" s="309" t="str">
        <f>VLOOKUP(A57,'пр.взв.'!B26:G113,2,FALSE)</f>
        <v>Хованский Сергей Александрович</v>
      </c>
      <c r="C57" s="309" t="str">
        <f>VLOOKUP(A57,'пр.взв.'!B26:G113,3,FALSE)</f>
        <v>09.04.81 мс</v>
      </c>
      <c r="D57" s="309" t="str">
        <f>VLOOKUP(A57,'пр.взв.'!B26:G113,4,FALSE)</f>
        <v>ЮФО Краснодарский Лабинск Д</v>
      </c>
      <c r="E57" s="85"/>
      <c r="F57" s="31"/>
      <c r="G57" s="34" t="s">
        <v>281</v>
      </c>
      <c r="H57" s="47"/>
      <c r="I57" s="41"/>
      <c r="J57" s="42"/>
      <c r="K57" s="54"/>
      <c r="L57" s="87"/>
      <c r="M57" s="87"/>
      <c r="N57" s="78"/>
      <c r="O57" s="78"/>
      <c r="P57" s="78"/>
      <c r="Q57" s="78"/>
      <c r="R57" s="78"/>
    </row>
    <row r="58" spans="1:18" ht="12" customHeight="1">
      <c r="A58" s="298"/>
      <c r="B58" s="310"/>
      <c r="C58" s="310"/>
      <c r="D58" s="310"/>
      <c r="E58" s="326" t="s">
        <v>56</v>
      </c>
      <c r="F58" s="46"/>
      <c r="G58" s="31"/>
      <c r="H58" s="48"/>
      <c r="I58" s="42"/>
      <c r="J58" s="41"/>
      <c r="K58" s="54"/>
      <c r="L58" s="87"/>
      <c r="M58" s="87"/>
      <c r="N58" s="78"/>
      <c r="O58" s="78"/>
      <c r="P58" s="78"/>
      <c r="Q58" s="78"/>
      <c r="R58" s="78"/>
    </row>
    <row r="59" spans="1:18" ht="12" customHeight="1" thickBot="1">
      <c r="A59" s="298">
        <v>55</v>
      </c>
      <c r="B59" s="311" t="e">
        <f>VLOOKUP(A59,'пр.взв.'!B28:G115,2,FALSE)</f>
        <v>#N/A</v>
      </c>
      <c r="C59" s="311" t="e">
        <f>VLOOKUP(A59,'пр.взв.'!B28:G115,3,FALSE)</f>
        <v>#N/A</v>
      </c>
      <c r="D59" s="311" t="e">
        <f>VLOOKUP(A59,'пр.взв.'!B28:G115,4,FALSE)</f>
        <v>#N/A</v>
      </c>
      <c r="E59" s="327"/>
      <c r="F59" s="31"/>
      <c r="G59" s="31"/>
      <c r="H59" s="49"/>
      <c r="I59" s="42"/>
      <c r="J59" s="40"/>
      <c r="K59" s="92"/>
      <c r="L59" s="85"/>
      <c r="M59" s="85"/>
      <c r="N59" s="77"/>
      <c r="O59" s="77"/>
      <c r="P59" s="77"/>
      <c r="Q59" s="77"/>
      <c r="R59" s="77"/>
    </row>
    <row r="60" spans="1:18" ht="12" customHeight="1" thickBot="1">
      <c r="A60" s="301"/>
      <c r="B60" s="312"/>
      <c r="C60" s="312"/>
      <c r="D60" s="312"/>
      <c r="E60" s="31"/>
      <c r="F60" s="31"/>
      <c r="G60" s="32"/>
      <c r="H60" s="42"/>
      <c r="I60" s="33" t="s">
        <v>72</v>
      </c>
      <c r="J60" s="52"/>
      <c r="K60" s="54"/>
      <c r="L60" s="87"/>
      <c r="M60" s="87"/>
      <c r="N60" s="78"/>
      <c r="O60" s="78"/>
      <c r="P60" s="78"/>
      <c r="Q60" s="78"/>
      <c r="R60" s="78"/>
    </row>
    <row r="61" spans="1:18" ht="12" customHeight="1" thickBot="1">
      <c r="A61" s="297">
        <v>15</v>
      </c>
      <c r="B61" s="309" t="str">
        <f>VLOOKUP(A61,'пр.взв.'!B30:G117,2,FALSE)</f>
        <v>Сапожников Владимир Сергеевич</v>
      </c>
      <c r="C61" s="309" t="str">
        <f>VLOOKUP(A61,'пр.взв.'!B30:G117,3,FALSE)</f>
        <v>22.05.81 мс</v>
      </c>
      <c r="D61" s="309" t="str">
        <f>VLOOKUP(A61,'пр.взв.'!B30:G117,4,FALSE)</f>
        <v>ЦФО Ярославская Ярославль Д</v>
      </c>
      <c r="E61" s="85"/>
      <c r="F61" s="85"/>
      <c r="G61" s="31"/>
      <c r="H61" s="40"/>
      <c r="I61" s="34" t="s">
        <v>280</v>
      </c>
      <c r="J61" s="42"/>
      <c r="K61" s="87"/>
      <c r="L61" s="87"/>
      <c r="M61" s="87"/>
      <c r="N61" s="78"/>
      <c r="O61" s="78"/>
      <c r="P61" s="78"/>
      <c r="Q61" s="78"/>
      <c r="R61" s="78"/>
    </row>
    <row r="62" spans="1:18" ht="12" customHeight="1">
      <c r="A62" s="298"/>
      <c r="B62" s="310"/>
      <c r="C62" s="310"/>
      <c r="D62" s="310"/>
      <c r="E62" s="326" t="s">
        <v>48</v>
      </c>
      <c r="F62" s="31"/>
      <c r="G62" s="31"/>
      <c r="H62" s="50"/>
      <c r="I62" s="86"/>
      <c r="J62" s="87"/>
      <c r="K62" s="87"/>
      <c r="L62" s="87"/>
      <c r="M62" s="87"/>
      <c r="N62" s="78"/>
      <c r="O62" s="78"/>
      <c r="P62" s="78"/>
      <c r="Q62" s="78"/>
      <c r="R62" s="78"/>
    </row>
    <row r="63" spans="1:18" ht="12" customHeight="1" thickBot="1">
      <c r="A63" s="298">
        <v>47</v>
      </c>
      <c r="B63" s="311" t="e">
        <f>VLOOKUP(A63,'пр.взв.'!B32:G119,2,FALSE)</f>
        <v>#N/A</v>
      </c>
      <c r="C63" s="311" t="e">
        <f>VLOOKUP(A63,'пр.взв.'!B32:G119,3,FALSE)</f>
        <v>#N/A</v>
      </c>
      <c r="D63" s="311" t="e">
        <f>VLOOKUP(A63,'пр.взв.'!B32:G119,4,FALSE)</f>
        <v>#N/A</v>
      </c>
      <c r="E63" s="327"/>
      <c r="F63" s="44"/>
      <c r="G63" s="31"/>
      <c r="H63" s="49"/>
      <c r="I63" s="89"/>
      <c r="J63" s="85"/>
      <c r="K63" s="20"/>
      <c r="L63" s="20"/>
      <c r="M63" s="20"/>
      <c r="N63" s="20"/>
      <c r="O63" s="20"/>
      <c r="P63" s="20"/>
      <c r="Q63" s="20"/>
      <c r="R63" s="77"/>
    </row>
    <row r="64" spans="1:18" ht="12" customHeight="1" thickBot="1">
      <c r="A64" s="301"/>
      <c r="B64" s="312"/>
      <c r="C64" s="312"/>
      <c r="D64" s="312"/>
      <c r="E64" s="31"/>
      <c r="F64" s="32"/>
      <c r="G64" s="33" t="s">
        <v>64</v>
      </c>
      <c r="H64" s="51"/>
      <c r="I64" s="86"/>
      <c r="J64" s="98" t="str">
        <f>HYPERLINK('[1]реквизиты'!$A$6)</f>
        <v>Гл. судья, судья МК</v>
      </c>
      <c r="L64" s="20"/>
      <c r="M64" s="99"/>
      <c r="N64" s="100"/>
      <c r="O64" s="100"/>
      <c r="P64" s="101" t="str">
        <f>HYPERLINK('[1]реквизиты'!$G$6)</f>
        <v>Е.В. Селиванов</v>
      </c>
      <c r="Q64" s="20"/>
      <c r="R64" s="78"/>
    </row>
    <row r="65" spans="1:18" ht="12" customHeight="1" thickBot="1">
      <c r="A65" s="297">
        <v>31</v>
      </c>
      <c r="B65" s="309" t="str">
        <f>VLOOKUP(A65,'пр.взв.'!B34:G121,2,FALSE)</f>
        <v>Кожинов Владимир Александрович</v>
      </c>
      <c r="C65" s="309" t="str">
        <f>VLOOKUP(A65,'пр.взв.'!B34:G121,3,FALSE)</f>
        <v>28.08.88 мс</v>
      </c>
      <c r="D65" s="309" t="str">
        <f>VLOOKUP(A65,'пр.взв.'!B34:G121,4,FALSE)</f>
        <v>ПФО Пермский Краснокамск Д</v>
      </c>
      <c r="E65" s="85"/>
      <c r="F65" s="31"/>
      <c r="G65" s="34" t="s">
        <v>281</v>
      </c>
      <c r="H65" s="45"/>
      <c r="I65" s="89"/>
      <c r="J65" s="20"/>
      <c r="L65" s="20"/>
      <c r="M65" s="99"/>
      <c r="N65" s="20"/>
      <c r="O65" s="20"/>
      <c r="P65" s="102" t="str">
        <f>HYPERLINK('[1]реквизиты'!$G$7)</f>
        <v>/Чебоксары/</v>
      </c>
      <c r="Q65" s="20"/>
      <c r="R65" s="77"/>
    </row>
    <row r="66" spans="1:18" ht="12" customHeight="1">
      <c r="A66" s="298"/>
      <c r="B66" s="310"/>
      <c r="C66" s="310"/>
      <c r="D66" s="310"/>
      <c r="E66" s="326" t="s">
        <v>64</v>
      </c>
      <c r="F66" s="46"/>
      <c r="G66" s="31"/>
      <c r="H66" s="39"/>
      <c r="I66" s="86"/>
      <c r="J66" s="20"/>
      <c r="L66" s="20"/>
      <c r="M66" s="99"/>
      <c r="N66" s="20"/>
      <c r="O66" s="20"/>
      <c r="P66" s="20"/>
      <c r="Q66" s="20"/>
      <c r="R66" s="78"/>
    </row>
    <row r="67" spans="1:18" ht="12" customHeight="1" thickBot="1">
      <c r="A67" s="298">
        <v>63</v>
      </c>
      <c r="B67" s="316" t="e">
        <f>VLOOKUP(A67,'пр.взв.'!B36:G123,2,FALSE)</f>
        <v>#N/A</v>
      </c>
      <c r="C67" s="316" t="e">
        <f>VLOOKUP(A67,'пр.взв.'!B36:G123,3,FALSE)</f>
        <v>#N/A</v>
      </c>
      <c r="D67" s="316" t="e">
        <f>VLOOKUP(A67,'пр.взв.'!B36:G123,4,FALSE)</f>
        <v>#N/A</v>
      </c>
      <c r="E67" s="327"/>
      <c r="F67" s="31"/>
      <c r="G67" s="31"/>
      <c r="H67" s="21">
        <f>HYPERLINK('[1]реквизиты'!$A$20)</f>
      </c>
      <c r="I67" s="26"/>
      <c r="J67" s="98" t="str">
        <f>HYPERLINK('[1]реквизиты'!$A$8)</f>
        <v>Гл. секретарь, судья МК</v>
      </c>
      <c r="L67" s="20"/>
      <c r="M67" s="99"/>
      <c r="N67" s="100"/>
      <c r="O67" s="100"/>
      <c r="P67" s="101" t="str">
        <f>HYPERLINK('[1]реквизиты'!$G$8)</f>
        <v>Р.М. Закиров</v>
      </c>
      <c r="Q67" s="20"/>
      <c r="R67" s="78"/>
    </row>
    <row r="68" spans="1:18" ht="12" customHeight="1" thickBot="1">
      <c r="A68" s="301"/>
      <c r="B68" s="317"/>
      <c r="C68" s="317"/>
      <c r="D68" s="317"/>
      <c r="E68" s="31"/>
      <c r="F68" s="31"/>
      <c r="G68" s="31"/>
      <c r="H68" s="39"/>
      <c r="I68" s="86"/>
      <c r="J68" s="87"/>
      <c r="K68" s="20"/>
      <c r="L68" s="20"/>
      <c r="M68" s="20"/>
      <c r="N68" s="20"/>
      <c r="O68" s="20"/>
      <c r="P68" s="102" t="str">
        <f>HYPERLINK('[1]реквизиты'!$G$9)</f>
        <v>/Пермь/</v>
      </c>
      <c r="Q68" s="20"/>
      <c r="R68" s="77"/>
    </row>
    <row r="69" spans="1:18" ht="9" customHeight="1">
      <c r="A69" s="77"/>
      <c r="B69" s="77"/>
      <c r="C69" s="77"/>
      <c r="D69" s="77"/>
      <c r="E69" s="85"/>
      <c r="F69" s="77"/>
      <c r="G69" s="77"/>
      <c r="H69" s="77"/>
      <c r="I69" s="77"/>
      <c r="J69" s="77"/>
      <c r="K69" s="20"/>
      <c r="L69" s="20"/>
      <c r="M69" s="20"/>
      <c r="N69" s="20"/>
      <c r="O69" s="20"/>
      <c r="P69" s="20"/>
      <c r="Q69" s="20"/>
      <c r="R69" s="77"/>
    </row>
    <row r="70" spans="1:18" ht="12.75">
      <c r="A70" s="77"/>
      <c r="B70" s="77"/>
      <c r="C70" s="77"/>
      <c r="D70" s="77"/>
      <c r="E70" s="85"/>
      <c r="F70" s="77"/>
      <c r="G70" s="77"/>
      <c r="H70" s="23">
        <f>HYPERLINK('[1]реквизиты'!$A$22)</f>
      </c>
      <c r="I70" s="26"/>
      <c r="J70" s="26"/>
      <c r="K70" s="20"/>
      <c r="L70" s="20"/>
      <c r="M70" s="20"/>
      <c r="N70" s="20"/>
      <c r="O70" s="20"/>
      <c r="P70" s="20"/>
      <c r="Q70" s="20"/>
      <c r="R70" s="78"/>
    </row>
    <row r="71" spans="1:18" ht="12.75">
      <c r="A71" s="78"/>
      <c r="B71" s="78"/>
      <c r="C71" s="78"/>
      <c r="D71" s="78"/>
      <c r="E71" s="87"/>
      <c r="F71" s="78"/>
      <c r="G71" s="78"/>
      <c r="H71" s="78"/>
      <c r="I71" s="78"/>
      <c r="J71" s="78"/>
      <c r="K71" s="83"/>
      <c r="L71" s="83"/>
      <c r="M71" s="83"/>
      <c r="N71" s="83"/>
      <c r="O71" s="83"/>
      <c r="P71" s="24">
        <f>HYPERLINK('[1]реквизиты'!$G$23)</f>
      </c>
      <c r="Q71" s="93"/>
      <c r="R71" s="77"/>
    </row>
    <row r="72" spans="1:18" ht="12.75">
      <c r="A72" s="77"/>
      <c r="B72" s="77"/>
      <c r="C72" s="77"/>
      <c r="D72" s="77"/>
      <c r="E72" s="85"/>
      <c r="F72" s="77"/>
      <c r="G72" s="77"/>
      <c r="H72" s="77"/>
      <c r="I72" s="77"/>
      <c r="J72" s="77"/>
      <c r="K72" s="77"/>
      <c r="L72" s="93"/>
      <c r="M72" s="93"/>
      <c r="N72" s="93"/>
      <c r="O72" s="93"/>
      <c r="P72" s="93"/>
      <c r="Q72" s="93"/>
      <c r="R72" s="77"/>
    </row>
    <row r="73" spans="1:18" ht="12.75">
      <c r="A73" s="77"/>
      <c r="B73" s="77"/>
      <c r="C73" s="77"/>
      <c r="D73" s="77"/>
      <c r="E73" s="85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2:5" ht="12.75">
      <c r="B74" s="77"/>
      <c r="C74" s="77"/>
      <c r="D74" s="77"/>
      <c r="E74" s="18"/>
    </row>
    <row r="75" spans="2:5" ht="12.75">
      <c r="B75" s="77"/>
      <c r="C75" s="77"/>
      <c r="D75" s="77"/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</sheetData>
  <mergeCells count="156">
    <mergeCell ref="E66:E67"/>
    <mergeCell ref="E42:E43"/>
    <mergeCell ref="E50:E51"/>
    <mergeCell ref="E58:E59"/>
    <mergeCell ref="E62:E63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2:B13"/>
    <mergeCell ref="C12:C13"/>
    <mergeCell ref="A14:A15"/>
    <mergeCell ref="B14:B15"/>
    <mergeCell ref="C14:C15"/>
    <mergeCell ref="A4:A5"/>
    <mergeCell ref="A8:A9"/>
    <mergeCell ref="B8:B9"/>
    <mergeCell ref="C8:C9"/>
    <mergeCell ref="D4:D5"/>
    <mergeCell ref="D6:D7"/>
    <mergeCell ref="B4:B5"/>
    <mergeCell ref="C4:C5"/>
    <mergeCell ref="E29:E30"/>
    <mergeCell ref="L6:N7"/>
    <mergeCell ref="E33:E34"/>
    <mergeCell ref="A6:A7"/>
    <mergeCell ref="B6:B7"/>
    <mergeCell ref="C6:C7"/>
    <mergeCell ref="A10:A11"/>
    <mergeCell ref="B10:B11"/>
    <mergeCell ref="C10:C11"/>
    <mergeCell ref="A12:A13"/>
    <mergeCell ref="P3:R4"/>
    <mergeCell ref="N26:R27"/>
    <mergeCell ref="E3:N3"/>
    <mergeCell ref="E9:E10"/>
    <mergeCell ref="E17:E18"/>
    <mergeCell ref="E25:E26"/>
    <mergeCell ref="D16:D17"/>
    <mergeCell ref="D8:D9"/>
    <mergeCell ref="D10:D11"/>
    <mergeCell ref="D12:D13"/>
    <mergeCell ref="D14:D15"/>
    <mergeCell ref="R6:S7"/>
    <mergeCell ref="L8:N9"/>
    <mergeCell ref="N11:P12"/>
    <mergeCell ref="L14:N15"/>
    <mergeCell ref="L16:N17"/>
    <mergeCell ref="N19:P20"/>
    <mergeCell ref="P22:R23"/>
    <mergeCell ref="O34:Q34"/>
    <mergeCell ref="N32:R3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2009-03-21T14:10:06Z</cp:lastPrinted>
  <dcterms:created xsi:type="dcterms:W3CDTF">1996-10-08T23:32:33Z</dcterms:created>
  <dcterms:modified xsi:type="dcterms:W3CDTF">2009-03-21T21:19:51Z</dcterms:modified>
  <cp:category/>
  <cp:version/>
  <cp:contentType/>
  <cp:contentStatus/>
</cp:coreProperties>
</file>