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<sst xmlns="http://schemas.openxmlformats.org/spreadsheetml/2006/main" count="158" uniqueCount="64">
  <si>
    <t>№ п/п</t>
  </si>
  <si>
    <t>№ п/ж</t>
  </si>
  <si>
    <t>Ф.И.О</t>
  </si>
  <si>
    <t>Дата рожд., разряд</t>
  </si>
  <si>
    <t>Округ, субъект, город, ведомство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</si>
  <si>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</si>
  <si>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</si>
  <si>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</si>
  <si>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</si>
  <si>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</si>
  <si>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</si>
  <si>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</si>
  <si>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</si>
  <si>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</si>
  <si>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</si>
  <si>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</si>
  <si>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</si>
  <si>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</si>
  <si>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</si>
  <si>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</si>
  <si>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</si>
  <si>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</si>
  <si>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</si>
  <si>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</si>
  <si>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</si>
  <si>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В.К. 36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</si>
  <si>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</si>
  <si>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</si>
  <si>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</si>
  <si>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</si>
  <si>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</si>
  <si>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</si>
  <si>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спортшкола</t>
  </si>
  <si>
    <t>в.к.    36      кг.</t>
  </si>
  <si>
    <t>ХРЕНКОВА Анастасия Алексеевна</t>
  </si>
  <si>
    <t>0405.94 1ю</t>
  </si>
  <si>
    <t>Москва МКС</t>
  </si>
  <si>
    <t>СДЮШОР</t>
  </si>
  <si>
    <t>Шитова ОС Шмаков ОВ</t>
  </si>
  <si>
    <t>ПЕТРОВА Кристина Владиславовна</t>
  </si>
  <si>
    <t>09.10.94 1ю</t>
  </si>
  <si>
    <t>УФО Тюменская Тюмень МО</t>
  </si>
  <si>
    <t>Набокова СВ</t>
  </si>
  <si>
    <t>МИКОРА Вера Николаевна</t>
  </si>
  <si>
    <t>26.06.94 кмс</t>
  </si>
  <si>
    <t>ДВФО Саха Якутск МО</t>
  </si>
  <si>
    <t>СК</t>
  </si>
  <si>
    <t>Адылканов А</t>
  </si>
  <si>
    <t>БАЙШУГОРОВА Алия Ринатовна</t>
  </si>
  <si>
    <t>13.04.93, КМС</t>
  </si>
  <si>
    <t>Нагаева С.Р.</t>
  </si>
  <si>
    <t>БИРЮКОВА Татьяна Сергеевна</t>
  </si>
  <si>
    <t>19.12.94 1</t>
  </si>
  <si>
    <t>ЮФО Краснодарский Крымск МО</t>
  </si>
  <si>
    <t>ДЮСШ</t>
  </si>
  <si>
    <t>Велиулаева А</t>
  </si>
  <si>
    <t>3'2''</t>
  </si>
  <si>
    <t>2'20''</t>
  </si>
  <si>
    <t>В.К. 36 Д</t>
  </si>
  <si>
    <t>ВСТРЕЧА 2</t>
  </si>
  <si>
    <t>ПФО  Башкортостан, Стерлмтамак, МО</t>
  </si>
  <si>
    <t>1</t>
  </si>
  <si>
    <t>4:0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</si>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</sst>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b/>
      <i/>
      <sz val="12"/>
      <name val="Georgia"/>
      <family val="1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15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10" fillId="0" borderId="0" xfId="15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2" fillId="3" borderId="10" xfId="15" applyNumberFormat="1" applyFont="1" applyFill="1" applyBorder="1" applyAlignment="1">
      <alignment horizontal="center"/>
    </xf>
    <xf numFmtId="49" fontId="0" fillId="3" borderId="11" xfId="15" applyNumberFormat="1" applyFont="1" applyFill="1" applyBorder="1" applyAlignment="1">
      <alignment horizontal="center"/>
    </xf>
    <xf numFmtId="0" fontId="2" fillId="0" borderId="12" xfId="15" applyFont="1" applyFill="1" applyBorder="1" applyAlignment="1">
      <alignment horizontal="center"/>
    </xf>
    <xf numFmtId="0" fontId="2" fillId="0" borderId="13" xfId="15" applyFont="1" applyFill="1" applyBorder="1" applyAlignment="1">
      <alignment horizontal="center"/>
    </xf>
    <xf numFmtId="0" fontId="0" fillId="0" borderId="14" xfId="15" applyFont="1" applyFill="1" applyBorder="1" applyAlignment="1">
      <alignment horizontal="center"/>
    </xf>
    <xf numFmtId="0" fontId="0" fillId="0" borderId="15" xfId="15" applyFont="1" applyFill="1" applyBorder="1" applyAlignment="1">
      <alignment horizontal="center"/>
    </xf>
    <xf numFmtId="0" fontId="2" fillId="0" borderId="16" xfId="15" applyFont="1" applyFill="1" applyBorder="1" applyAlignment="1">
      <alignment horizontal="center"/>
    </xf>
    <xf numFmtId="0" fontId="2" fillId="0" borderId="17" xfId="15" applyFont="1" applyFill="1" applyBorder="1" applyAlignment="1">
      <alignment horizontal="center"/>
    </xf>
    <xf numFmtId="0" fontId="0" fillId="0" borderId="18" xfId="15" applyFont="1" applyFill="1" applyBorder="1" applyAlignment="1">
      <alignment horizontal="center"/>
    </xf>
    <xf numFmtId="0" fontId="2" fillId="0" borderId="19" xfId="15" applyFont="1" applyFill="1" applyBorder="1" applyAlignment="1">
      <alignment horizontal="center"/>
    </xf>
    <xf numFmtId="0" fontId="0" fillId="0" borderId="20" xfId="15" applyFont="1" applyFill="1" applyBorder="1" applyAlignment="1">
      <alignment horizontal="center"/>
    </xf>
    <xf numFmtId="0" fontId="0" fillId="0" borderId="21" xfId="15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15" applyFont="1" applyFill="1" applyBorder="1" applyAlignment="1">
      <alignment horizontal="center"/>
    </xf>
    <xf numFmtId="0" fontId="0" fillId="0" borderId="15" xfId="15" applyFont="1" applyFill="1" applyBorder="1" applyAlignment="1">
      <alignment horizontal="center"/>
    </xf>
    <xf numFmtId="0" fontId="2" fillId="0" borderId="22" xfId="15" applyFont="1" applyFill="1" applyBorder="1" applyAlignment="1">
      <alignment horizontal="center"/>
    </xf>
    <xf numFmtId="0" fontId="0" fillId="0" borderId="20" xfId="15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3" fillId="0" borderId="24" xfId="15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3" fillId="0" borderId="31" xfId="15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33" xfId="15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28" xfId="15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3" fillId="0" borderId="39" xfId="15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40" xfId="15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23" xfId="15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42" xfId="15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3" fillId="0" borderId="35" xfId="15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" borderId="25" xfId="15" applyNumberFormat="1" applyFont="1" applyFill="1" applyBorder="1" applyAlignment="1" applyProtection="1">
      <alignment horizontal="center" vertical="center" wrapText="1"/>
      <protection/>
    </xf>
    <xf numFmtId="0" fontId="14" fillId="2" borderId="27" xfId="15" applyNumberFormat="1" applyFont="1" applyFill="1" applyBorder="1" applyAlignment="1" applyProtection="1">
      <alignment horizontal="center" vertical="center" wrapText="1"/>
      <protection/>
    </xf>
    <xf numFmtId="0" fontId="14" fillId="2" borderId="26" xfId="15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2" fillId="0" borderId="0" xfId="15" applyFont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15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8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0" fillId="0" borderId="52" xfId="15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3" fillId="0" borderId="59" xfId="15" applyFont="1" applyFill="1" applyBorder="1" applyAlignment="1">
      <alignment horizontal="left" vertical="center" wrapText="1"/>
    </xf>
    <xf numFmtId="0" fontId="17" fillId="0" borderId="59" xfId="15" applyFont="1" applyFill="1" applyBorder="1" applyAlignment="1">
      <alignment horizontal="center" vertical="center" wrapText="1"/>
    </xf>
    <xf numFmtId="0" fontId="0" fillId="0" borderId="59" xfId="15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 wrapText="1"/>
    </xf>
    <xf numFmtId="0" fontId="4" fillId="0" borderId="54" xfId="15" applyFont="1" applyFill="1" applyBorder="1" applyAlignment="1">
      <alignment horizontal="left" vertical="center" wrapText="1"/>
    </xf>
    <xf numFmtId="0" fontId="4" fillId="0" borderId="53" xfId="15" applyFont="1" applyFill="1" applyBorder="1" applyAlignment="1">
      <alignment horizontal="left" vertical="center" wrapText="1"/>
    </xf>
    <xf numFmtId="0" fontId="17" fillId="0" borderId="59" xfId="15" applyFont="1" applyFill="1" applyBorder="1" applyAlignment="1">
      <alignment horizontal="left" vertical="center" wrapText="1"/>
    </xf>
    <xf numFmtId="0" fontId="3" fillId="0" borderId="59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4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8" borderId="61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77250" y="161734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29650" y="163258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133350</xdr:rowOff>
    </xdr:from>
    <xdr:to>
      <xdr:col>15</xdr:col>
      <xdr:colOff>590550</xdr:colOff>
      <xdr:row>3</xdr:row>
      <xdr:rowOff>123825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33350"/>
          <a:ext cx="1828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638175</xdr:colOff>
      <xdr:row>23</xdr:row>
      <xdr:rowOff>85725</xdr:rowOff>
    </xdr:from>
    <xdr:to>
      <xdr:col>13</xdr:col>
      <xdr:colOff>657225</xdr:colOff>
      <xdr:row>29</xdr:row>
      <xdr:rowOff>57150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6343650" y="517207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885825</xdr:colOff>
      <xdr:row>25</xdr:row>
      <xdr:rowOff>142875</xdr:rowOff>
    </xdr:from>
    <xdr:to>
      <xdr:col>13</xdr:col>
      <xdr:colOff>781050</xdr:colOff>
      <xdr:row>32</xdr:row>
      <xdr:rowOff>47625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6591300" y="5562600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workbookViewId="0" topLeftCell="A1">
      <selection activeCell="P31" sqref="A1:P31"/>
    </sheetView>
  </sheetViews>
  <sheetFormatPr defaultColWidth="9.140625" defaultRowHeight="12.75"/>
  <cols>
    <col min="1" max="1" width="5.28125" style="0" customWidth="1"/>
    <col min="2" max="2" width="21.421875" style="0" customWidth="1"/>
    <col min="5" max="9" width="6.7109375" style="0" customWidth="1"/>
    <col min="10" max="10" width="1.421875" style="0" customWidth="1"/>
    <col min="11" max="11" width="5.57421875" style="0" customWidth="1"/>
    <col min="12" max="12" width="17.7109375" style="0" customWidth="1"/>
    <col min="14" max="14" width="13.8515625" style="0" customWidth="1"/>
    <col min="15" max="15" width="7.7109375" style="0" customWidth="1"/>
    <col min="16" max="16" width="10.7109375" style="0" customWidth="1"/>
  </cols>
  <sheetData>
    <row r="1" spans="1:16" ht="19.5" customHeight="1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9.5" customHeight="1" thickBot="1">
      <c r="A2" s="132" t="s">
        <v>30</v>
      </c>
      <c r="B2" s="133"/>
      <c r="C2" s="133"/>
      <c r="D2" s="133"/>
      <c r="E2" s="133"/>
      <c r="F2" s="133"/>
      <c r="G2" s="133"/>
      <c r="H2" s="133"/>
      <c r="I2" s="133"/>
      <c r="K2" s="162" t="str">
        <f>HYPERLINK('[3]реквизиты'!$L$7)</f>
        <v>ИТОГОВЫЙ ПРОТОКОЛ</v>
      </c>
      <c r="L2" s="162"/>
      <c r="M2" s="162"/>
      <c r="N2" s="162"/>
      <c r="O2" s="162"/>
      <c r="P2" s="162"/>
    </row>
    <row r="3" spans="1:18" ht="33.75" customHeight="1" thickBot="1">
      <c r="A3" s="8"/>
      <c r="B3" s="23"/>
      <c r="C3" s="23"/>
      <c r="D3" s="155" t="str">
        <f>HYPERLINK('[1]реквизиты'!$A$2)</f>
        <v>IV Летняя спартакиада учащихся России по САМБО среди  девушек 1993-94 гг.р</v>
      </c>
      <c r="E3" s="156"/>
      <c r="F3" s="156"/>
      <c r="G3" s="156"/>
      <c r="H3" s="156"/>
      <c r="I3" s="156"/>
      <c r="J3" s="156"/>
      <c r="K3" s="156"/>
      <c r="L3" s="156"/>
      <c r="M3" s="157"/>
      <c r="N3" s="23"/>
      <c r="O3" s="23"/>
      <c r="P3" s="23"/>
      <c r="Q3" s="20"/>
      <c r="R3" s="20"/>
    </row>
    <row r="4" spans="1:18" ht="21" customHeight="1" thickBot="1">
      <c r="A4" s="117" t="str">
        <f>HYPERLINK('[1]реквизиты'!$A$3)</f>
        <v>15 -19 июля 2009 г.                     г. Пенза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21"/>
      <c r="R4" s="21"/>
    </row>
    <row r="5" spans="1:16" ht="27" customHeight="1" thickBot="1">
      <c r="A5" s="3" t="s">
        <v>6</v>
      </c>
      <c r="D5" s="3"/>
      <c r="G5" s="126"/>
      <c r="H5" s="126"/>
      <c r="I5" s="126"/>
      <c r="N5" s="3"/>
      <c r="O5" s="124" t="s">
        <v>33</v>
      </c>
      <c r="P5" s="125"/>
    </row>
    <row r="6" spans="1:16" ht="13.5" customHeight="1" thickBot="1">
      <c r="A6" s="65" t="s">
        <v>1</v>
      </c>
      <c r="B6" s="65" t="s">
        <v>7</v>
      </c>
      <c r="C6" s="65" t="s">
        <v>8</v>
      </c>
      <c r="D6" s="65" t="s">
        <v>9</v>
      </c>
      <c r="E6" s="69" t="s">
        <v>10</v>
      </c>
      <c r="F6" s="70"/>
      <c r="G6" s="70"/>
      <c r="H6" s="65" t="s">
        <v>11</v>
      </c>
      <c r="I6" s="65" t="s">
        <v>12</v>
      </c>
      <c r="J6" s="33"/>
      <c r="K6" s="134" t="s">
        <v>12</v>
      </c>
      <c r="L6" s="134" t="s">
        <v>2</v>
      </c>
      <c r="M6" s="136" t="s">
        <v>3</v>
      </c>
      <c r="N6" s="138" t="s">
        <v>4</v>
      </c>
      <c r="O6" s="119" t="s">
        <v>32</v>
      </c>
      <c r="P6" s="121" t="s">
        <v>5</v>
      </c>
    </row>
    <row r="7" spans="1:16" ht="13.5" thickBot="1">
      <c r="A7" s="85"/>
      <c r="B7" s="85"/>
      <c r="C7" s="85"/>
      <c r="D7" s="66"/>
      <c r="E7" s="4">
        <v>1</v>
      </c>
      <c r="F7" s="5">
        <v>2</v>
      </c>
      <c r="G7" s="7">
        <v>3</v>
      </c>
      <c r="H7" s="71"/>
      <c r="I7" s="123"/>
      <c r="J7" s="34"/>
      <c r="K7" s="135"/>
      <c r="L7" s="135"/>
      <c r="M7" s="137"/>
      <c r="N7" s="139"/>
      <c r="O7" s="120"/>
      <c r="P7" s="122"/>
    </row>
    <row r="8" spans="1:16" ht="18" customHeight="1">
      <c r="A8" s="108">
        <v>1</v>
      </c>
      <c r="B8" s="103" t="str">
        <f>VLOOKUP(A8,'пр.взвешивания'!B6:E15,2,FALSE)</f>
        <v>ХРЕНКОВА Анастасия Алексеевна</v>
      </c>
      <c r="C8" s="80" t="str">
        <f>VLOOKUP(A8,'пр.взвешивания'!B6:E15,3,FALSE)</f>
        <v>0405.94 1ю</v>
      </c>
      <c r="D8" s="82" t="str">
        <f>VLOOKUP(A8,'пр.взвешивания'!B6:E15,4,FALSE)</f>
        <v>Москва МКС</v>
      </c>
      <c r="E8" s="232"/>
      <c r="F8" s="44">
        <v>4</v>
      </c>
      <c r="G8" s="45">
        <v>1</v>
      </c>
      <c r="H8" s="84">
        <f>SUM(E8:G8)</f>
        <v>5</v>
      </c>
      <c r="I8" s="63">
        <v>1</v>
      </c>
      <c r="J8" s="170">
        <v>5</v>
      </c>
      <c r="K8" s="151">
        <v>1</v>
      </c>
      <c r="L8" s="127" t="str">
        <f>VLOOKUP(J8,'пр.взвешивания'!B6:G17,2,FALSE)</f>
        <v>БИРЮКОВА Татьяна Сергеевна</v>
      </c>
      <c r="M8" s="128" t="str">
        <f>VLOOKUP(J8,'пр.взвешивания'!B6:G17,3,FALSE)</f>
        <v>19.12.94 1</v>
      </c>
      <c r="N8" s="130" t="str">
        <f>VLOOKUP(J8,'пр.взвешивания'!B6:G17,4,FALSE)</f>
        <v>ЮФО Краснодарский Крымск МО</v>
      </c>
      <c r="O8" s="142" t="str">
        <f>VLOOKUP(J8,'пр.взвешивания'!B6:G17,5,FALSE)</f>
        <v>ДЮСШ</v>
      </c>
      <c r="P8" s="144" t="str">
        <f>VLOOKUP(J8,'пр.взвешивания'!B6:G17,6,FALSE)</f>
        <v>Велиулаева А</v>
      </c>
    </row>
    <row r="9" spans="1:16" ht="18" customHeight="1" thickBot="1">
      <c r="A9" s="109"/>
      <c r="B9" s="140"/>
      <c r="C9" s="81"/>
      <c r="D9" s="83"/>
      <c r="E9" s="233"/>
      <c r="F9" s="46" t="s">
        <v>56</v>
      </c>
      <c r="G9" s="47">
        <f>HYPERLINK(круги!H16)</f>
      </c>
      <c r="H9" s="72"/>
      <c r="I9" s="64"/>
      <c r="J9" s="170"/>
      <c r="K9" s="152"/>
      <c r="L9" s="114"/>
      <c r="M9" s="129"/>
      <c r="N9" s="131"/>
      <c r="O9" s="143"/>
      <c r="P9" s="145"/>
    </row>
    <row r="10" spans="1:16" ht="18" customHeight="1">
      <c r="A10" s="88">
        <v>2</v>
      </c>
      <c r="B10" s="89" t="str">
        <f>VLOOKUP(A10,'пр.взвешивания'!B8:E17,2,FALSE)</f>
        <v>ПЕТРОВА Кристина Владиславовна</v>
      </c>
      <c r="C10" s="99" t="str">
        <f>VLOOKUP(A10,'пр.взвешивания'!B8:E17,3,FALSE)</f>
        <v>09.10.94 1ю</v>
      </c>
      <c r="D10" s="73" t="str">
        <f>VLOOKUP(A10,'пр.взвешивания'!B8:E17,4,FALSE)</f>
        <v>УФО Тюменская Тюмень МО</v>
      </c>
      <c r="E10" s="48">
        <v>0</v>
      </c>
      <c r="F10" s="232"/>
      <c r="G10" s="49">
        <v>3</v>
      </c>
      <c r="H10" s="72">
        <f>SUM(E10:G10)</f>
        <v>3</v>
      </c>
      <c r="I10" s="101">
        <v>3</v>
      </c>
      <c r="J10" s="170">
        <v>1</v>
      </c>
      <c r="K10" s="146">
        <v>2</v>
      </c>
      <c r="L10" s="147" t="str">
        <f>VLOOKUP(J10,'пр.взвешивания'!B6:G17,2,FALSE)</f>
        <v>ХРЕНКОВА Анастасия Алексеевна</v>
      </c>
      <c r="M10" s="148" t="str">
        <f>VLOOKUP(J10,'пр.взвешивания'!B6:G17,3,FALSE)</f>
        <v>0405.94 1ю</v>
      </c>
      <c r="N10" s="141" t="str">
        <f>VLOOKUP(J10,'пр.взвешивания'!B6:G17,4,FALSE)</f>
        <v>Москва МКС</v>
      </c>
      <c r="O10" s="149" t="str">
        <f>VLOOKUP(J10,'пр.взвешивания'!B6:G17,5,FALSE)</f>
        <v>СДЮШОР</v>
      </c>
      <c r="P10" s="150" t="str">
        <f>VLOOKUP(J10,'пр.взвешивания'!B6:G17,6,FALSE)</f>
        <v>Шитова ОС Шмаков ОВ</v>
      </c>
    </row>
    <row r="11" spans="1:16" ht="18" customHeight="1" thickBot="1">
      <c r="A11" s="88"/>
      <c r="B11" s="90"/>
      <c r="C11" s="100"/>
      <c r="D11" s="74"/>
      <c r="E11" s="50">
        <f>HYPERLINK(круги!H7)</f>
      </c>
      <c r="F11" s="233"/>
      <c r="G11" s="47">
        <f>HYPERLINK(круги!H29)</f>
      </c>
      <c r="H11" s="72"/>
      <c r="I11" s="101"/>
      <c r="J11" s="170"/>
      <c r="K11" s="146"/>
      <c r="L11" s="114"/>
      <c r="M11" s="129"/>
      <c r="N11" s="131"/>
      <c r="O11" s="143"/>
      <c r="P11" s="145"/>
    </row>
    <row r="12" spans="1:16" ht="18" customHeight="1">
      <c r="A12" s="91">
        <v>3</v>
      </c>
      <c r="B12" s="93" t="str">
        <f>VLOOKUP(A12,'пр.взвешивания'!B10:E19,2,FALSE)</f>
        <v>МИКОРА Вера Николаевна</v>
      </c>
      <c r="C12" s="95" t="str">
        <f>VLOOKUP(A12,'пр.взвешивания'!B10:E19,3,FALSE)</f>
        <v>26.06.94 кмс</v>
      </c>
      <c r="D12" s="97" t="str">
        <f>VLOOKUP(A12,'пр.взвешивания'!B10:E19,4,FALSE)</f>
        <v>ДВФО Саха Якутск МО</v>
      </c>
      <c r="E12" s="48">
        <v>3</v>
      </c>
      <c r="F12" s="51">
        <v>1</v>
      </c>
      <c r="G12" s="232"/>
      <c r="H12" s="72">
        <f>SUM(E12:G12)</f>
        <v>4</v>
      </c>
      <c r="I12" s="86">
        <v>2</v>
      </c>
      <c r="J12" s="170">
        <v>4</v>
      </c>
      <c r="K12" s="153">
        <v>3</v>
      </c>
      <c r="L12" s="147" t="str">
        <f>VLOOKUP(J12,'пр.взвешивания'!B6:G17,2,FALSE)</f>
        <v>БАЙШУГОРОВА Алия Ринатовна</v>
      </c>
      <c r="M12" s="148" t="str">
        <f>VLOOKUP(J12,'пр.взвешивания'!B6:G17,3,FALSE)</f>
        <v>13.04.93, КМС</v>
      </c>
      <c r="N12" s="141" t="str">
        <f>VLOOKUP(J12,'пр.взвешивания'!B6:G17,4,FALSE)</f>
        <v>ПФО  Башкортостан, Стерлмтамак, МО</v>
      </c>
      <c r="O12" s="149" t="str">
        <f>VLOOKUP(J12,'пр.взвешивания'!B6:G17,5,FALSE)</f>
        <v>СДЮШОР</v>
      </c>
      <c r="P12" s="150" t="str">
        <f>VLOOKUP(J12,'пр.взвешивания'!B6:G17,6,FALSE)</f>
        <v>Нагаева С.Р.</v>
      </c>
    </row>
    <row r="13" spans="1:18" ht="18" customHeight="1" thickBot="1">
      <c r="A13" s="92"/>
      <c r="B13" s="94"/>
      <c r="C13" s="96"/>
      <c r="D13" s="98"/>
      <c r="E13" s="52">
        <f>HYPERLINK(круги!H18)</f>
      </c>
      <c r="F13" s="53">
        <f>HYPERLINK(круги!H27)</f>
      </c>
      <c r="G13" s="233"/>
      <c r="H13" s="79"/>
      <c r="I13" s="87"/>
      <c r="J13" s="170"/>
      <c r="K13" s="153"/>
      <c r="L13" s="114"/>
      <c r="M13" s="129"/>
      <c r="N13" s="131"/>
      <c r="O13" s="143"/>
      <c r="P13" s="145"/>
      <c r="R13" s="22"/>
    </row>
    <row r="14" spans="1:16" ht="17.25" customHeight="1" thickBot="1">
      <c r="A14" s="3" t="s">
        <v>13</v>
      </c>
      <c r="B14" s="54"/>
      <c r="C14" s="54"/>
      <c r="D14" s="54"/>
      <c r="E14" s="55"/>
      <c r="F14" s="55"/>
      <c r="G14" s="55"/>
      <c r="H14" s="55"/>
      <c r="J14" s="170">
        <v>3</v>
      </c>
      <c r="K14" s="153">
        <v>3</v>
      </c>
      <c r="L14" s="147" t="str">
        <f>VLOOKUP(J14,'пр.взвешивания'!B6:G17,2,FALSE)</f>
        <v>МИКОРА Вера Николаевна</v>
      </c>
      <c r="M14" s="148" t="str">
        <f>VLOOKUP(J14,'пр.взвешивания'!B6:G17,3,FALSE)</f>
        <v>26.06.94 кмс</v>
      </c>
      <c r="N14" s="141" t="str">
        <f>VLOOKUP(J14,'пр.взвешивания'!B6:G17,4,FALSE)</f>
        <v>ДВФО Саха Якутск МО</v>
      </c>
      <c r="O14" s="149" t="str">
        <f>VLOOKUP(J14,'пр.взвешивания'!B6:G17,5,FALSE)</f>
        <v>СК</v>
      </c>
      <c r="P14" s="150" t="str">
        <f>VLOOKUP(J14,'пр.взвешивания'!B6:G17,6,FALSE)</f>
        <v>Адылканов А</v>
      </c>
    </row>
    <row r="15" spans="1:16" ht="13.5" customHeight="1" thickBot="1">
      <c r="A15" s="65" t="s">
        <v>1</v>
      </c>
      <c r="B15" s="77" t="s">
        <v>7</v>
      </c>
      <c r="C15" s="77" t="s">
        <v>8</v>
      </c>
      <c r="D15" s="77" t="s">
        <v>9</v>
      </c>
      <c r="E15" s="67" t="s">
        <v>10</v>
      </c>
      <c r="F15" s="68"/>
      <c r="G15" s="55"/>
      <c r="H15" s="75" t="s">
        <v>11</v>
      </c>
      <c r="I15" s="65" t="s">
        <v>12</v>
      </c>
      <c r="J15" s="170"/>
      <c r="K15" s="153"/>
      <c r="L15" s="114"/>
      <c r="M15" s="129"/>
      <c r="N15" s="131"/>
      <c r="O15" s="143"/>
      <c r="P15" s="145"/>
    </row>
    <row r="16" spans="1:16" ht="13.5" customHeight="1" thickBot="1">
      <c r="A16" s="85"/>
      <c r="B16" s="105"/>
      <c r="C16" s="105"/>
      <c r="D16" s="78"/>
      <c r="E16" s="56">
        <v>1</v>
      </c>
      <c r="F16" s="57">
        <v>2</v>
      </c>
      <c r="G16" s="55"/>
      <c r="H16" s="76"/>
      <c r="I16" s="85"/>
      <c r="J16" s="170">
        <v>2</v>
      </c>
      <c r="K16" s="163">
        <v>5</v>
      </c>
      <c r="L16" s="147" t="str">
        <f>VLOOKUP(J16,'пр.взвешивания'!B6:G17,2,FALSE)</f>
        <v>ПЕТРОВА Кристина Владиславовна</v>
      </c>
      <c r="M16" s="166" t="str">
        <f>VLOOKUP(J16,'пр.взвешивания'!B6:G17,3,FALSE)</f>
        <v>09.10.94 1ю</v>
      </c>
      <c r="N16" s="168" t="str">
        <f>VLOOKUP(J16,'пр.взвешивания'!B6:G17,4,FALSE)</f>
        <v>УФО Тюменская Тюмень МО</v>
      </c>
      <c r="O16" s="158" t="str">
        <f>VLOOKUP(J16,'пр.взвешивания'!B6:F17,5,FALSE)</f>
        <v>СДЮШОР</v>
      </c>
      <c r="P16" s="160" t="str">
        <f>VLOOKUP(J16,'пр.взвешивания'!B6:G17,6,FALSE)</f>
        <v>Набокова СВ</v>
      </c>
    </row>
    <row r="17" spans="1:16" ht="18" customHeight="1" thickBot="1">
      <c r="A17" s="102">
        <v>4</v>
      </c>
      <c r="B17" s="103" t="str">
        <f>VLOOKUP(A17,'пр.взвешивания'!B6:E15,2,FALSE)</f>
        <v>БАЙШУГОРОВА Алия Ринатовна</v>
      </c>
      <c r="C17" s="80" t="str">
        <f>VLOOKUP(A17,'пр.взвешивания'!B6:E15,3,FALSE)</f>
        <v>13.04.93, КМС</v>
      </c>
      <c r="D17" s="82" t="str">
        <f>VLOOKUP(A17,'пр.взвешивания'!B6:E15,4,FALSE)</f>
        <v>ПФО  Башкортостан, Стерлмтамак, МО</v>
      </c>
      <c r="E17" s="232"/>
      <c r="F17" s="58">
        <v>0</v>
      </c>
      <c r="G17" s="55"/>
      <c r="H17" s="84">
        <f>SUM(E17:G17)</f>
        <v>0</v>
      </c>
      <c r="I17" s="104">
        <v>2</v>
      </c>
      <c r="J17" s="170"/>
      <c r="K17" s="164"/>
      <c r="L17" s="165"/>
      <c r="M17" s="167"/>
      <c r="N17" s="169"/>
      <c r="O17" s="159"/>
      <c r="P17" s="161"/>
    </row>
    <row r="18" spans="1:9" ht="18" customHeight="1" thickBot="1">
      <c r="A18" s="91"/>
      <c r="B18" s="90"/>
      <c r="C18" s="100"/>
      <c r="D18" s="74"/>
      <c r="E18" s="233"/>
      <c r="F18" s="59"/>
      <c r="G18" s="55"/>
      <c r="H18" s="72"/>
      <c r="I18" s="86"/>
    </row>
    <row r="19" spans="1:16" ht="18" customHeight="1">
      <c r="A19" s="112">
        <v>5</v>
      </c>
      <c r="B19" s="93" t="str">
        <f>VLOOKUP(A19,'пр.взвешивания'!B8:E17,2,FALSE)</f>
        <v>БИРЮКОВА Татьяна Сергеевна</v>
      </c>
      <c r="C19" s="95" t="str">
        <f>VLOOKUP(A19,'пр.взвешивания'!B8:E17,3,FALSE)</f>
        <v>19.12.94 1</v>
      </c>
      <c r="D19" s="97" t="str">
        <f>VLOOKUP(A19,'пр.взвешивания'!B8:E17,4,FALSE)</f>
        <v>ЮФО Краснодарский Крымск МО</v>
      </c>
      <c r="E19" s="60">
        <v>4</v>
      </c>
      <c r="F19" s="232"/>
      <c r="G19" s="55"/>
      <c r="H19" s="72">
        <f>SUM(E19:G19)</f>
        <v>4</v>
      </c>
      <c r="I19" s="106">
        <v>1</v>
      </c>
      <c r="P19" s="232"/>
    </row>
    <row r="20" spans="1:16" ht="18" customHeight="1" thickBot="1">
      <c r="A20" s="113"/>
      <c r="B20" s="94"/>
      <c r="C20" s="96"/>
      <c r="D20" s="98"/>
      <c r="E20" s="61" t="s">
        <v>57</v>
      </c>
      <c r="F20" s="233"/>
      <c r="G20" s="55"/>
      <c r="H20" s="79"/>
      <c r="I20" s="107"/>
      <c r="P20" s="233"/>
    </row>
    <row r="21" ht="7.5" customHeight="1"/>
    <row r="22" spans="2:6" ht="12.75">
      <c r="B22" t="s">
        <v>14</v>
      </c>
      <c r="F22" t="s">
        <v>15</v>
      </c>
    </row>
    <row r="23" ht="8.25" customHeight="1" thickBot="1"/>
    <row r="24" spans="1:7" ht="13.5" thickBot="1">
      <c r="A24" s="108">
        <v>1</v>
      </c>
      <c r="B24" s="110" t="str">
        <f>VLOOKUP(A24,'пр.взвешивания'!B6:C21,2,FALSE)</f>
        <v>ХРЕНКОВА Анастасия Алексеевна</v>
      </c>
      <c r="C24" s="110" t="str">
        <f>VLOOKUP(A24,'пр.взвешивания'!B6:G15,3,FALSE)</f>
        <v>0405.94 1ю</v>
      </c>
      <c r="D24" s="110" t="str">
        <f>VLOOKUP(B24,'пр.взвешивания'!C6:H15,3,FALSE)</f>
        <v>Москва МКС</v>
      </c>
      <c r="E24" s="36"/>
      <c r="F24" s="36"/>
      <c r="G24" s="36"/>
    </row>
    <row r="25" spans="1:7" ht="12.75">
      <c r="A25" s="109"/>
      <c r="B25" s="111"/>
      <c r="C25" s="111"/>
      <c r="D25" s="111"/>
      <c r="E25" s="42" t="s">
        <v>61</v>
      </c>
      <c r="F25" s="36"/>
      <c r="G25" s="36"/>
    </row>
    <row r="26" spans="1:17" ht="13.5" thickBot="1">
      <c r="A26" s="91">
        <v>4</v>
      </c>
      <c r="B26" s="114" t="str">
        <f>VLOOKUP(A26,'пр.взвешивания'!B6:E15,2,FALSE)</f>
        <v>БАЙШУГОРОВА Алия Ринатовна</v>
      </c>
      <c r="C26" s="114" t="str">
        <f>VLOOKUP(A26,'пр.взвешивания'!B6:G17,3,FALSE)</f>
        <v>13.04.93, КМС</v>
      </c>
      <c r="D26" s="114" t="str">
        <f>VLOOKUP(B26,'пр.взвешивания'!C6:H17,3,FALSE)</f>
        <v>ПФО  Башкортостан, Стерлмтамак, МО</v>
      </c>
      <c r="E26" s="43" t="s">
        <v>62</v>
      </c>
      <c r="F26" s="37"/>
      <c r="G26" s="36"/>
      <c r="I26" s="8"/>
      <c r="J26" s="8"/>
      <c r="K26" s="8"/>
      <c r="L26" s="8"/>
      <c r="M26" s="8"/>
      <c r="N26" s="8"/>
      <c r="O26" s="8"/>
      <c r="P26" s="8"/>
      <c r="Q26" s="8"/>
    </row>
    <row r="27" spans="1:17" ht="16.5" thickBot="1">
      <c r="A27" s="92"/>
      <c r="B27" s="115"/>
      <c r="C27" s="115"/>
      <c r="D27" s="115"/>
      <c r="E27" s="36"/>
      <c r="F27" s="38"/>
      <c r="G27" s="40" t="s">
        <v>63</v>
      </c>
      <c r="I27" s="29" t="str">
        <f>HYPERLINK('[1]реквизиты'!$A$6)</f>
        <v>Гл. судья, судья МК</v>
      </c>
      <c r="J27" s="24"/>
      <c r="K27" s="24"/>
      <c r="L27" s="25"/>
      <c r="M27" s="62"/>
      <c r="N27" s="62"/>
      <c r="O27" s="32" t="str">
        <f>HYPERLINK('[1]реквизиты'!$G$6)</f>
        <v>А.Н. Мельников</v>
      </c>
      <c r="P27" s="11"/>
      <c r="Q27" s="11"/>
    </row>
    <row r="28" spans="1:17" ht="16.5" thickBot="1">
      <c r="A28" s="116">
        <v>5</v>
      </c>
      <c r="B28" s="114" t="str">
        <f>VLOOKUP(A28,'пр.взвешивания'!B6:E15,2,FALSE)</f>
        <v>БИРЮКОВА Татьяна Сергеевна</v>
      </c>
      <c r="C28" s="114" t="str">
        <f>VLOOKUP(A28,'пр.взвешивания'!B6:G19,3,FALSE)</f>
        <v>19.12.94 1</v>
      </c>
      <c r="D28" s="114" t="str">
        <f>VLOOKUP(B28,'пр.взвешивания'!C6:H19,3,FALSE)</f>
        <v>ЮФО Краснодарский Крымск МО</v>
      </c>
      <c r="E28" s="36"/>
      <c r="F28" s="38"/>
      <c r="G28" s="41" t="s">
        <v>62</v>
      </c>
      <c r="I28" s="24"/>
      <c r="J28" s="24"/>
      <c r="K28" s="24"/>
      <c r="L28" s="25"/>
      <c r="M28" s="62"/>
      <c r="N28" s="62"/>
      <c r="O28" s="30" t="str">
        <f>HYPERLINK('[1]реквизиты'!$G$7)</f>
        <v>/г. В.Пышма/</v>
      </c>
      <c r="P28" s="11"/>
      <c r="Q28" s="11"/>
    </row>
    <row r="29" spans="1:17" ht="12.75">
      <c r="A29" s="112"/>
      <c r="B29" s="111"/>
      <c r="C29" s="111"/>
      <c r="D29" s="111"/>
      <c r="E29" s="40" t="s">
        <v>63</v>
      </c>
      <c r="F29" s="39"/>
      <c r="G29" s="36"/>
      <c r="I29" s="26"/>
      <c r="J29" s="26"/>
      <c r="K29" s="26"/>
      <c r="L29" s="27"/>
      <c r="M29" s="28"/>
      <c r="N29" s="28"/>
      <c r="O29" s="27"/>
      <c r="P29" s="27"/>
      <c r="Q29" s="27"/>
    </row>
    <row r="30" spans="1:17" ht="16.5" thickBot="1">
      <c r="A30" s="91">
        <v>3</v>
      </c>
      <c r="B30" s="111" t="str">
        <f>VLOOKUP(A30,'пр.взвешивания'!B6:C15,2,FALSE)</f>
        <v>МИКОРА Вера Николаевна</v>
      </c>
      <c r="C30" s="111" t="str">
        <f>VLOOKUP(A30,'пр.взвешивания'!B6:G21,3,FALSE)</f>
        <v>26.06.94 кмс</v>
      </c>
      <c r="D30" s="111" t="str">
        <f>VLOOKUP(B30,'пр.взвешивания'!C6:H21,3,FALSE)</f>
        <v>ДВФО Саха Якутск МО</v>
      </c>
      <c r="E30" s="41" t="s">
        <v>62</v>
      </c>
      <c r="F30" s="36"/>
      <c r="G30" s="36"/>
      <c r="I30" s="29" t="str">
        <f>HYPERLINK('[2]реквизиты'!$A$22)</f>
        <v>Гл. секретарь, судья МК</v>
      </c>
      <c r="J30" s="24"/>
      <c r="K30" s="24"/>
      <c r="L30" s="25"/>
      <c r="M30" s="62"/>
      <c r="N30" s="62"/>
      <c r="O30" s="32" t="str">
        <f>HYPERLINK('[1]реквизиты'!$G$8)</f>
        <v>Н.Ю. Глушкова </v>
      </c>
      <c r="P30" s="11"/>
      <c r="Q30" s="11"/>
    </row>
    <row r="31" spans="1:17" ht="13.5" thickBot="1">
      <c r="A31" s="92"/>
      <c r="B31" s="115"/>
      <c r="C31" s="115"/>
      <c r="D31" s="115"/>
      <c r="E31" s="36"/>
      <c r="F31" s="36"/>
      <c r="G31" s="36"/>
      <c r="I31" s="26"/>
      <c r="J31" s="26"/>
      <c r="K31" s="26"/>
      <c r="L31" s="27"/>
      <c r="M31" s="28"/>
      <c r="N31" s="28"/>
      <c r="O31" s="31" t="str">
        <f>HYPERLINK('[1]реквизиты'!$G$9)</f>
        <v>/г. Рязань/</v>
      </c>
      <c r="P31" s="27"/>
      <c r="Q31" s="27"/>
    </row>
    <row r="32" spans="9:17" ht="12.75">
      <c r="I32" s="27"/>
      <c r="J32" s="27"/>
      <c r="K32" s="27"/>
      <c r="L32" s="27"/>
      <c r="M32" s="28"/>
      <c r="N32" s="28"/>
      <c r="O32" s="27"/>
      <c r="P32" s="27"/>
      <c r="Q32" s="27"/>
    </row>
    <row r="33" spans="13:14" ht="12.75">
      <c r="M33" s="2"/>
      <c r="N33" s="2"/>
    </row>
    <row r="35" spans="1:9" ht="12.75">
      <c r="A35" s="17"/>
      <c r="B35" s="17"/>
      <c r="C35" s="17"/>
      <c r="D35" s="8"/>
      <c r="E35" s="8"/>
      <c r="F35" s="8"/>
      <c r="G35" s="8"/>
      <c r="H35" s="8"/>
      <c r="I35" s="15"/>
    </row>
    <row r="41" spans="1:9" ht="12.75">
      <c r="A41" s="17"/>
      <c r="B41" s="17"/>
      <c r="C41" s="17"/>
      <c r="D41" s="8"/>
      <c r="E41" s="8"/>
      <c r="F41" s="8"/>
      <c r="G41" s="8"/>
      <c r="H41" s="8"/>
      <c r="I41" s="8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</sheetData>
  <mergeCells count="108">
    <mergeCell ref="J16:J17"/>
    <mergeCell ref="J8:J9"/>
    <mergeCell ref="J10:J11"/>
    <mergeCell ref="J12:J13"/>
    <mergeCell ref="J14:J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A4:P4"/>
    <mergeCell ref="O6:O7"/>
    <mergeCell ref="P6:P7"/>
    <mergeCell ref="I6:I7"/>
    <mergeCell ref="O5:P5"/>
    <mergeCell ref="G5:I5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C8:C9"/>
    <mergeCell ref="D8:D9"/>
    <mergeCell ref="H8:H9"/>
    <mergeCell ref="A6:A7"/>
    <mergeCell ref="B6:B7"/>
    <mergeCell ref="C6:C7"/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100"/>
  <sheetViews>
    <sheetView workbookViewId="0" topLeftCell="A1">
      <selection activeCell="D20" sqref="D20:D21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</cols>
  <sheetData>
    <row r="1" spans="1:8" ht="19.5" customHeight="1">
      <c r="A1" s="184" t="s">
        <v>16</v>
      </c>
      <c r="B1" s="184"/>
      <c r="C1" s="184"/>
      <c r="D1" s="184"/>
      <c r="E1" s="184"/>
      <c r="F1" s="184"/>
      <c r="G1" s="184"/>
      <c r="H1" s="184"/>
    </row>
    <row r="2" spans="1:8" ht="23.25" customHeight="1">
      <c r="A2" s="6" t="s">
        <v>6</v>
      </c>
      <c r="B2" s="6" t="s">
        <v>17</v>
      </c>
      <c r="C2" s="6"/>
      <c r="D2" s="6"/>
      <c r="E2" s="12" t="s">
        <v>25</v>
      </c>
      <c r="F2" s="6"/>
      <c r="G2" s="6"/>
      <c r="H2" s="6"/>
    </row>
    <row r="3" spans="1:8" ht="12.75" customHeight="1">
      <c r="A3" s="180" t="s">
        <v>1</v>
      </c>
      <c r="B3" s="180" t="s">
        <v>7</v>
      </c>
      <c r="C3" s="180" t="s">
        <v>8</v>
      </c>
      <c r="D3" s="180" t="s">
        <v>9</v>
      </c>
      <c r="E3" s="180" t="s">
        <v>18</v>
      </c>
      <c r="F3" s="180" t="s">
        <v>19</v>
      </c>
      <c r="G3" s="180" t="s">
        <v>20</v>
      </c>
      <c r="H3" s="180" t="s">
        <v>21</v>
      </c>
    </row>
    <row r="4" spans="1:8" ht="12.75">
      <c r="A4" s="173"/>
      <c r="B4" s="173"/>
      <c r="C4" s="173"/>
      <c r="D4" s="173"/>
      <c r="E4" s="173"/>
      <c r="F4" s="173"/>
      <c r="G4" s="173"/>
      <c r="H4" s="173"/>
    </row>
    <row r="5" spans="1:8" ht="12.75" customHeight="1">
      <c r="A5" s="185">
        <v>1</v>
      </c>
      <c r="B5" s="182" t="str">
        <f>HYPERLINK('пр.взвешивания'!C6)</f>
        <v>ХРЕНКОВА Анастасия Алексеевна</v>
      </c>
      <c r="C5" s="182" t="str">
        <f>HYPERLINK('пр.взвешивания'!D6)</f>
        <v>0405.94 1ю</v>
      </c>
      <c r="D5" s="182" t="str">
        <f>HYPERLINK('пр.взвешивания'!E6)</f>
        <v>Москва МКС</v>
      </c>
      <c r="E5" s="177"/>
      <c r="F5" s="178"/>
      <c r="G5" s="179"/>
      <c r="H5" s="180"/>
    </row>
    <row r="6" spans="1:8" ht="12.75">
      <c r="A6" s="185"/>
      <c r="B6" s="183"/>
      <c r="C6" s="183"/>
      <c r="D6" s="183"/>
      <c r="E6" s="177"/>
      <c r="F6" s="177"/>
      <c r="G6" s="179"/>
      <c r="H6" s="180"/>
    </row>
    <row r="7" spans="1:8" ht="12.75" customHeight="1">
      <c r="A7" s="173">
        <v>2</v>
      </c>
      <c r="B7" s="175" t="str">
        <f>HYPERLINK('пр.взвешивания'!C8)</f>
        <v>ПЕТРОВА Кристина Владиславовна</v>
      </c>
      <c r="C7" s="175" t="str">
        <f>HYPERLINK('пр.взвешивания'!D8)</f>
        <v>09.10.94 1ю</v>
      </c>
      <c r="D7" s="175" t="str">
        <f>HYPERLINK('пр.взвешивания'!E8)</f>
        <v>УФО Тюменская Тюмень МО</v>
      </c>
      <c r="E7" s="171"/>
      <c r="F7" s="171"/>
      <c r="G7" s="173"/>
      <c r="H7" s="173"/>
    </row>
    <row r="8" spans="1:8" ht="13.5" thickBot="1">
      <c r="A8" s="174"/>
      <c r="B8" s="176"/>
      <c r="C8" s="176"/>
      <c r="D8" s="176"/>
      <c r="E8" s="172"/>
      <c r="F8" s="172"/>
      <c r="G8" s="174"/>
      <c r="H8" s="174"/>
    </row>
    <row r="9" spans="1:8" ht="12.75" customHeight="1">
      <c r="A9" s="187">
        <v>3</v>
      </c>
      <c r="B9" s="188" t="str">
        <f>HYPERLINK('пр.взвешивания'!C10)</f>
        <v>МИКОРА Вера Николаевна</v>
      </c>
      <c r="C9" s="188" t="str">
        <f>HYPERLINK('пр.взвешивания'!D10)</f>
        <v>26.06.94 кмс</v>
      </c>
      <c r="D9" s="188" t="str">
        <f>HYPERLINK('пр.взвешивания'!E10)</f>
        <v>ДВФО Саха Якутск МО</v>
      </c>
      <c r="E9" s="180" t="s">
        <v>24</v>
      </c>
      <c r="F9" s="178"/>
      <c r="G9" s="179"/>
      <c r="H9" s="186"/>
    </row>
    <row r="10" spans="1:8" ht="12.75">
      <c r="A10" s="180"/>
      <c r="B10" s="183"/>
      <c r="C10" s="183"/>
      <c r="D10" s="183"/>
      <c r="E10" s="180"/>
      <c r="F10" s="177"/>
      <c r="G10" s="179"/>
      <c r="H10" s="180"/>
    </row>
    <row r="11" spans="1:8" ht="12.75">
      <c r="A11" s="190"/>
      <c r="E11" s="189"/>
      <c r="F11" s="189"/>
      <c r="G11" s="190"/>
      <c r="H11" s="190"/>
    </row>
    <row r="12" spans="1:8" ht="12.75">
      <c r="A12" s="190"/>
      <c r="E12" s="189"/>
      <c r="F12" s="189"/>
      <c r="G12" s="190"/>
      <c r="H12" s="190"/>
    </row>
    <row r="13" spans="1:8" ht="24" customHeight="1">
      <c r="A13" s="6" t="s">
        <v>6</v>
      </c>
      <c r="B13" s="6" t="s">
        <v>22</v>
      </c>
      <c r="C13" s="6"/>
      <c r="D13" s="6"/>
      <c r="E13" s="12" t="s">
        <v>25</v>
      </c>
      <c r="F13" s="6"/>
      <c r="G13" s="6"/>
      <c r="H13" s="6"/>
    </row>
    <row r="14" spans="1:8" ht="12.75">
      <c r="A14" s="173" t="s">
        <v>1</v>
      </c>
      <c r="B14" s="173" t="s">
        <v>7</v>
      </c>
      <c r="C14" s="173" t="s">
        <v>8</v>
      </c>
      <c r="D14" s="173" t="s">
        <v>9</v>
      </c>
      <c r="E14" s="173" t="s">
        <v>18</v>
      </c>
      <c r="F14" s="173" t="s">
        <v>19</v>
      </c>
      <c r="G14" s="173" t="s">
        <v>20</v>
      </c>
      <c r="H14" s="173" t="s">
        <v>21</v>
      </c>
    </row>
    <row r="15" spans="1:8" ht="12.75">
      <c r="A15" s="191"/>
      <c r="B15" s="192"/>
      <c r="C15" s="192"/>
      <c r="D15" s="192"/>
      <c r="E15" s="192"/>
      <c r="F15" s="192"/>
      <c r="G15" s="192"/>
      <c r="H15" s="192"/>
    </row>
    <row r="16" spans="1:8" ht="12.75">
      <c r="A16" s="193">
        <v>1</v>
      </c>
      <c r="B16" s="182" t="str">
        <f>HYPERLINK('пр.взвешивания'!C6)</f>
        <v>ХРЕНКОВА Анастасия Алексеевна</v>
      </c>
      <c r="C16" s="175" t="str">
        <f>HYPERLINK('пр.взвешивания'!D6)</f>
        <v>0405.94 1ю</v>
      </c>
      <c r="D16" s="175" t="str">
        <f>HYPERLINK('пр.взвешивания'!E6)</f>
        <v>Москва МКС</v>
      </c>
      <c r="E16" s="171"/>
      <c r="F16" s="196"/>
      <c r="G16" s="197"/>
      <c r="H16" s="173"/>
    </row>
    <row r="17" spans="1:8" ht="12.75">
      <c r="A17" s="194"/>
      <c r="B17" s="183"/>
      <c r="C17" s="183"/>
      <c r="D17" s="183"/>
      <c r="E17" s="195"/>
      <c r="F17" s="192"/>
      <c r="G17" s="198"/>
      <c r="H17" s="187"/>
    </row>
    <row r="18" spans="1:8" ht="12.75">
      <c r="A18" s="173">
        <v>3</v>
      </c>
      <c r="B18" s="175" t="str">
        <f>HYPERLINK('пр.взвешивания'!C10)</f>
        <v>МИКОРА Вера Николаевна</v>
      </c>
      <c r="C18" s="175" t="str">
        <f>HYPERLINK('пр.взвешивания'!D10)</f>
        <v>26.06.94 кмс</v>
      </c>
      <c r="D18" s="175" t="str">
        <f>HYPERLINK('пр.взвешивания'!E10)</f>
        <v>ДВФО Саха Якутск МО</v>
      </c>
      <c r="E18" s="171"/>
      <c r="F18" s="171"/>
      <c r="G18" s="173"/>
      <c r="H18" s="173"/>
    </row>
    <row r="19" spans="1:8" ht="13.5" thickBot="1">
      <c r="A19" s="199"/>
      <c r="B19" s="176"/>
      <c r="C19" s="176"/>
      <c r="D19" s="176"/>
      <c r="E19" s="200"/>
      <c r="F19" s="200"/>
      <c r="G19" s="200"/>
      <c r="H19" s="200"/>
    </row>
    <row r="20" spans="1:8" ht="12.75">
      <c r="A20" s="201">
        <v>2</v>
      </c>
      <c r="B20" s="202" t="str">
        <f>HYPERLINK('пр.взвешивания'!C8)</f>
        <v>ПЕТРОВА Кристина Владиславовна</v>
      </c>
      <c r="C20" s="202" t="str">
        <f>HYPERLINK('пр.взвешивания'!D8)</f>
        <v>09.10.94 1ю</v>
      </c>
      <c r="D20" s="202" t="str">
        <f>HYPERLINK('пр.взвешивания'!E8)</f>
        <v>УФО Тюменская Тюмень МО</v>
      </c>
      <c r="E20" s="180" t="s">
        <v>24</v>
      </c>
      <c r="F20" s="203"/>
      <c r="G20" s="204"/>
      <c r="H20" s="205"/>
    </row>
    <row r="21" spans="1:8" ht="12.75">
      <c r="A21" s="191"/>
      <c r="B21" s="183"/>
      <c r="C21" s="183"/>
      <c r="D21" s="183"/>
      <c r="E21" s="180"/>
      <c r="F21" s="192"/>
      <c r="G21" s="198"/>
      <c r="H21" s="192"/>
    </row>
    <row r="24" spans="1:8" ht="26.25" customHeight="1">
      <c r="A24" s="10" t="s">
        <v>6</v>
      </c>
      <c r="B24" s="10" t="s">
        <v>23</v>
      </c>
      <c r="C24" s="10"/>
      <c r="D24" s="10"/>
      <c r="E24" s="12" t="s">
        <v>25</v>
      </c>
      <c r="F24" s="10"/>
      <c r="G24" s="10"/>
      <c r="H24" s="10"/>
    </row>
    <row r="25" spans="1:8" ht="12.75" customHeight="1">
      <c r="A25" s="173" t="s">
        <v>1</v>
      </c>
      <c r="B25" s="173" t="s">
        <v>7</v>
      </c>
      <c r="C25" s="173" t="s">
        <v>8</v>
      </c>
      <c r="D25" s="173" t="s">
        <v>9</v>
      </c>
      <c r="E25" s="173" t="s">
        <v>18</v>
      </c>
      <c r="F25" s="173" t="s">
        <v>19</v>
      </c>
      <c r="G25" s="173" t="s">
        <v>20</v>
      </c>
      <c r="H25" s="173" t="s">
        <v>21</v>
      </c>
    </row>
    <row r="26" spans="1:8" ht="12.75" customHeight="1">
      <c r="A26" s="191"/>
      <c r="B26" s="192"/>
      <c r="C26" s="192"/>
      <c r="D26" s="192"/>
      <c r="E26" s="192"/>
      <c r="F26" s="192"/>
      <c r="G26" s="192"/>
      <c r="H26" s="192"/>
    </row>
    <row r="27" spans="1:8" ht="12.75" customHeight="1">
      <c r="A27" s="193">
        <v>3</v>
      </c>
      <c r="B27" s="182" t="str">
        <f>HYPERLINK('пр.взвешивания'!C10)</f>
        <v>МИКОРА Вера Николаевна</v>
      </c>
      <c r="C27" s="182" t="str">
        <f>HYPERLINK('пр.взвешивания'!D10)</f>
        <v>26.06.94 кмс</v>
      </c>
      <c r="D27" s="182" t="str">
        <f>HYPERLINK('пр.взвешивания'!E10)</f>
        <v>ДВФО Саха Якутск МО</v>
      </c>
      <c r="E27" s="171"/>
      <c r="F27" s="196"/>
      <c r="G27" s="197"/>
      <c r="H27" s="173"/>
    </row>
    <row r="28" spans="1:8" ht="12.75" customHeight="1">
      <c r="A28" s="194"/>
      <c r="B28" s="183"/>
      <c r="C28" s="183"/>
      <c r="D28" s="183"/>
      <c r="E28" s="195"/>
      <c r="F28" s="192"/>
      <c r="G28" s="198"/>
      <c r="H28" s="187"/>
    </row>
    <row r="29" spans="1:8" ht="12.75" customHeight="1">
      <c r="A29" s="173">
        <v>2</v>
      </c>
      <c r="B29" s="175" t="str">
        <f>HYPERLINK('пр.взвешивания'!C8)</f>
        <v>ПЕТРОВА Кристина Владиславовна</v>
      </c>
      <c r="C29" s="175" t="str">
        <f>HYPERLINK('пр.взвешивания'!D8)</f>
        <v>09.10.94 1ю</v>
      </c>
      <c r="D29" s="175" t="str">
        <f>HYPERLINK('пр.взвешивания'!E8)</f>
        <v>УФО Тюменская Тюмень МО</v>
      </c>
      <c r="E29" s="171"/>
      <c r="F29" s="171"/>
      <c r="G29" s="173"/>
      <c r="H29" s="173"/>
    </row>
    <row r="30" spans="1:8" ht="13.5" customHeight="1" thickBot="1">
      <c r="A30" s="199"/>
      <c r="B30" s="176"/>
      <c r="C30" s="176"/>
      <c r="D30" s="176"/>
      <c r="E30" s="200"/>
      <c r="F30" s="200"/>
      <c r="G30" s="200"/>
      <c r="H30" s="200"/>
    </row>
    <row r="31" spans="1:8" ht="12.75">
      <c r="A31" s="201">
        <v>1</v>
      </c>
      <c r="B31" s="206" t="str">
        <f>HYPERLINK('пр.взвешивания'!C10)</f>
        <v>МИКОРА Вера Николаевна</v>
      </c>
      <c r="C31" s="206" t="str">
        <f>HYPERLINK('пр.взвешивания'!D10)</f>
        <v>26.06.94 кмс</v>
      </c>
      <c r="D31" s="206" t="str">
        <f>HYPERLINK('пр.взвешивания'!E10)</f>
        <v>ДВФО Саха Якутск МО</v>
      </c>
      <c r="E31" s="180" t="s">
        <v>24</v>
      </c>
      <c r="F31" s="203"/>
      <c r="G31" s="204"/>
      <c r="H31" s="205"/>
    </row>
    <row r="32" spans="1:8" ht="12.75">
      <c r="A32" s="191"/>
      <c r="B32" s="183"/>
      <c r="C32" s="183"/>
      <c r="D32" s="183"/>
      <c r="E32" s="180"/>
      <c r="F32" s="192"/>
      <c r="G32" s="198"/>
      <c r="H32" s="192"/>
    </row>
    <row r="36" ht="12.75" customHeight="1"/>
    <row r="38" ht="12.75" customHeight="1"/>
    <row r="40" spans="2:8" ht="12.75">
      <c r="B40" s="11"/>
      <c r="C40" s="11"/>
      <c r="D40" s="11"/>
      <c r="E40" s="11"/>
      <c r="F40" s="11"/>
      <c r="G40" s="11"/>
      <c r="H40" s="11"/>
    </row>
    <row r="41" spans="2:8" ht="12.75">
      <c r="B41" s="11"/>
      <c r="C41" s="11"/>
      <c r="D41" s="11"/>
      <c r="E41" s="11"/>
      <c r="F41" s="11"/>
      <c r="G41" s="11"/>
      <c r="H41" s="11"/>
    </row>
    <row r="42" spans="1:8" ht="12.75">
      <c r="A42" s="6" t="s">
        <v>13</v>
      </c>
      <c r="B42" s="6" t="s">
        <v>17</v>
      </c>
      <c r="C42" s="6"/>
      <c r="D42" s="6"/>
      <c r="E42" s="12" t="s">
        <v>25</v>
      </c>
      <c r="F42" s="6"/>
      <c r="G42" s="6"/>
      <c r="H42" s="6"/>
    </row>
    <row r="43" spans="1:8" ht="12.75">
      <c r="A43" s="180" t="s">
        <v>1</v>
      </c>
      <c r="B43" s="180" t="s">
        <v>7</v>
      </c>
      <c r="C43" s="180" t="s">
        <v>8</v>
      </c>
      <c r="D43" s="180" t="s">
        <v>9</v>
      </c>
      <c r="E43" s="180" t="s">
        <v>18</v>
      </c>
      <c r="F43" s="180" t="s">
        <v>19</v>
      </c>
      <c r="G43" s="180" t="s">
        <v>20</v>
      </c>
      <c r="H43" s="180" t="s">
        <v>21</v>
      </c>
    </row>
    <row r="44" spans="1:8" ht="12.75">
      <c r="A44" s="173"/>
      <c r="B44" s="173"/>
      <c r="C44" s="173"/>
      <c r="D44" s="173"/>
      <c r="E44" s="173"/>
      <c r="F44" s="173"/>
      <c r="G44" s="173"/>
      <c r="H44" s="173"/>
    </row>
    <row r="45" spans="1:8" ht="12.75">
      <c r="A45" s="181">
        <v>4</v>
      </c>
      <c r="B45" s="182" t="str">
        <f>HYPERLINK('пр.взвешивания'!C12)</f>
        <v>БАЙШУГОРОВА Алия Ринатовна</v>
      </c>
      <c r="C45" s="182" t="str">
        <f>HYPERLINK('пр.взвешивания'!D12)</f>
        <v>13.04.93, КМС</v>
      </c>
      <c r="D45" s="182" t="str">
        <f>HYPERLINK('пр.взвешивания'!E12)</f>
        <v>ПФО  Башкортостан, Стерлмтамак, МО</v>
      </c>
      <c r="E45" s="177"/>
      <c r="F45" s="178"/>
      <c r="G45" s="179"/>
      <c r="H45" s="180"/>
    </row>
    <row r="46" spans="1:8" ht="12.75">
      <c r="A46" s="181"/>
      <c r="B46" s="183"/>
      <c r="C46" s="183"/>
      <c r="D46" s="183"/>
      <c r="E46" s="177"/>
      <c r="F46" s="177"/>
      <c r="G46" s="179"/>
      <c r="H46" s="180"/>
    </row>
    <row r="47" spans="1:8" ht="12.75">
      <c r="A47" s="173">
        <v>5</v>
      </c>
      <c r="B47" s="175" t="str">
        <f>HYPERLINK('пр.взвешивания'!C14)</f>
        <v>БИРЮКОВА Татьяна Сергеевна</v>
      </c>
      <c r="C47" s="175" t="str">
        <f>HYPERLINK('пр.взвешивания'!D14)</f>
        <v>19.12.94 1</v>
      </c>
      <c r="D47" s="175" t="str">
        <f>HYPERLINK('пр.взвешивания'!E14)</f>
        <v>ЮФО Краснодарский Крымск МО</v>
      </c>
      <c r="E47" s="171"/>
      <c r="F47" s="171"/>
      <c r="G47" s="173"/>
      <c r="H47" s="173"/>
    </row>
    <row r="48" spans="1:8" ht="13.5" thickBot="1">
      <c r="A48" s="174"/>
      <c r="B48" s="176"/>
      <c r="C48" s="176"/>
      <c r="D48" s="176"/>
      <c r="E48" s="172"/>
      <c r="F48" s="172"/>
      <c r="G48" s="174"/>
      <c r="H48" s="174"/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2" spans="2:8" ht="12.75">
      <c r="B52" s="11"/>
      <c r="C52" s="11"/>
      <c r="D52" s="11"/>
      <c r="E52" s="11"/>
      <c r="F52" s="11"/>
      <c r="G52" s="11"/>
      <c r="H52" s="11"/>
    </row>
    <row r="53" spans="2:8" ht="12.75">
      <c r="B53" s="11"/>
      <c r="C53" s="11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2:8" ht="12.75">
      <c r="B56" s="11"/>
      <c r="C56" s="11"/>
      <c r="D56" s="11"/>
      <c r="E56" s="11"/>
      <c r="F56" s="11"/>
      <c r="G56" s="11"/>
      <c r="H56" s="11"/>
    </row>
    <row r="57" spans="2:8" ht="12.75">
      <c r="B57" s="11"/>
      <c r="C57" s="11"/>
      <c r="D57" s="11"/>
      <c r="E57" s="11"/>
      <c r="F57" s="11"/>
      <c r="G57" s="11"/>
      <c r="H57" s="11"/>
    </row>
    <row r="58" spans="2:8" ht="12.75">
      <c r="B58" s="11"/>
      <c r="C58" s="11"/>
      <c r="D58" s="11"/>
      <c r="E58" s="11"/>
      <c r="F58" s="11"/>
      <c r="G58" s="11"/>
      <c r="H58" s="11"/>
    </row>
    <row r="59" spans="2:8" ht="12.75">
      <c r="B59" s="11"/>
      <c r="C59" s="11"/>
      <c r="D59" s="11"/>
      <c r="E59" s="11"/>
      <c r="F59" s="11"/>
      <c r="G59" s="11"/>
      <c r="H59" s="11"/>
    </row>
    <row r="60" spans="2:8" ht="12.75">
      <c r="B60" s="11"/>
      <c r="C60" s="11"/>
      <c r="D60" s="11"/>
      <c r="E60" s="11"/>
      <c r="F60" s="11"/>
      <c r="G60" s="11"/>
      <c r="H60" s="11"/>
    </row>
    <row r="61" spans="2:8" ht="12.75">
      <c r="B61" s="11"/>
      <c r="C61" s="11"/>
      <c r="D61" s="11"/>
      <c r="E61" s="11"/>
      <c r="F61" s="11"/>
      <c r="G61" s="11"/>
      <c r="H61" s="11"/>
    </row>
    <row r="62" spans="2:8" ht="12.75">
      <c r="B62" s="11"/>
      <c r="C62" s="11"/>
      <c r="D62" s="11"/>
      <c r="E62" s="11"/>
      <c r="F62" s="11"/>
      <c r="G62" s="11"/>
      <c r="H62" s="11"/>
    </row>
    <row r="63" spans="2:8" ht="12.75">
      <c r="B63" s="11"/>
      <c r="C63" s="11"/>
      <c r="D63" s="11"/>
      <c r="E63" s="11"/>
      <c r="F63" s="11"/>
      <c r="G63" s="11"/>
      <c r="H63" s="11"/>
    </row>
    <row r="64" spans="2:8" ht="12.75">
      <c r="B64" s="11"/>
      <c r="C64" s="11"/>
      <c r="D64" s="11"/>
      <c r="E64" s="11"/>
      <c r="F64" s="11"/>
      <c r="G64" s="11"/>
      <c r="H64" s="11"/>
    </row>
    <row r="65" spans="2:8" ht="12.75">
      <c r="B65" s="11"/>
      <c r="C65" s="11"/>
      <c r="D65" s="11"/>
      <c r="E65" s="11"/>
      <c r="F65" s="11"/>
      <c r="G65" s="11"/>
      <c r="H65" s="11"/>
    </row>
    <row r="66" spans="2:8" ht="12.75">
      <c r="B66" s="11"/>
      <c r="C66" s="11"/>
      <c r="D66" s="11"/>
      <c r="E66" s="11"/>
      <c r="F66" s="11"/>
      <c r="G66" s="11"/>
      <c r="H66" s="11"/>
    </row>
    <row r="67" spans="2:8" ht="12.75">
      <c r="B67" s="11"/>
      <c r="C67" s="11"/>
      <c r="D67" s="11"/>
      <c r="E67" s="11"/>
      <c r="F67" s="11"/>
      <c r="G67" s="11"/>
      <c r="H67" s="11"/>
    </row>
    <row r="68" spans="2:8" ht="12.75">
      <c r="B68" s="11"/>
      <c r="C68" s="11"/>
      <c r="D68" s="11"/>
      <c r="E68" s="11"/>
      <c r="F68" s="11"/>
      <c r="G68" s="11"/>
      <c r="H68" s="11"/>
    </row>
    <row r="69" spans="2:8" ht="12.75">
      <c r="B69" s="11"/>
      <c r="C69" s="11"/>
      <c r="D69" s="11"/>
      <c r="E69" s="11"/>
      <c r="F69" s="11"/>
      <c r="G69" s="11"/>
      <c r="H69" s="11"/>
    </row>
    <row r="70" spans="2:8" ht="12.75">
      <c r="B70" s="11"/>
      <c r="C70" s="11"/>
      <c r="D70" s="11"/>
      <c r="E70" s="11"/>
      <c r="F70" s="11"/>
      <c r="G70" s="11"/>
      <c r="H70" s="11"/>
    </row>
    <row r="71" spans="2:8" ht="12.75">
      <c r="B71" s="11"/>
      <c r="C71" s="11"/>
      <c r="D71" s="11"/>
      <c r="E71" s="11"/>
      <c r="F71" s="11"/>
      <c r="G71" s="11"/>
      <c r="H71" s="11"/>
    </row>
    <row r="72" spans="2:8" ht="12.75">
      <c r="B72" s="11"/>
      <c r="C72" s="11"/>
      <c r="D72" s="11"/>
      <c r="E72" s="11"/>
      <c r="F72" s="11"/>
      <c r="G72" s="11"/>
      <c r="H72" s="11"/>
    </row>
    <row r="73" spans="2:8" ht="12.75">
      <c r="B73" s="11"/>
      <c r="C73" s="11"/>
      <c r="D73" s="11"/>
      <c r="E73" s="11"/>
      <c r="F73" s="11"/>
      <c r="G73" s="11"/>
      <c r="H73" s="11"/>
    </row>
    <row r="74" spans="2:8" ht="12.75">
      <c r="B74" s="11"/>
      <c r="C74" s="11"/>
      <c r="D74" s="11"/>
      <c r="E74" s="11"/>
      <c r="F74" s="11"/>
      <c r="G74" s="11"/>
      <c r="H74" s="11"/>
    </row>
    <row r="75" spans="2:8" ht="12.75">
      <c r="B75" s="11"/>
      <c r="C75" s="11"/>
      <c r="D75" s="11"/>
      <c r="E75" s="11"/>
      <c r="F75" s="11"/>
      <c r="G75" s="11"/>
      <c r="H75" s="11"/>
    </row>
    <row r="76" spans="2:8" ht="12.75">
      <c r="B76" s="11"/>
      <c r="C76" s="11"/>
      <c r="D76" s="11"/>
      <c r="E76" s="11"/>
      <c r="F76" s="11"/>
      <c r="G76" s="11"/>
      <c r="H76" s="11"/>
    </row>
    <row r="77" spans="2:8" ht="12.75">
      <c r="B77" s="11"/>
      <c r="C77" s="11"/>
      <c r="D77" s="11"/>
      <c r="E77" s="11"/>
      <c r="F77" s="11"/>
      <c r="G77" s="11"/>
      <c r="H77" s="11"/>
    </row>
    <row r="78" spans="2:8" ht="12.75">
      <c r="B78" s="11"/>
      <c r="C78" s="11"/>
      <c r="D78" s="11"/>
      <c r="E78" s="11"/>
      <c r="F78" s="11"/>
      <c r="G78" s="11"/>
      <c r="H78" s="11"/>
    </row>
    <row r="79" spans="2:8" ht="12.75">
      <c r="B79" s="11"/>
      <c r="C79" s="11"/>
      <c r="D79" s="11"/>
      <c r="E79" s="11"/>
      <c r="F79" s="11"/>
      <c r="G79" s="11"/>
      <c r="H79" s="11"/>
    </row>
    <row r="80" spans="2:8" ht="12.75">
      <c r="B80" s="11"/>
      <c r="C80" s="11"/>
      <c r="D80" s="11"/>
      <c r="E80" s="11"/>
      <c r="F80" s="11"/>
      <c r="G80" s="11"/>
      <c r="H80" s="11"/>
    </row>
    <row r="81" spans="2:8" ht="12.75">
      <c r="B81" s="11"/>
      <c r="C81" s="11"/>
      <c r="D81" s="11"/>
      <c r="E81" s="11"/>
      <c r="F81" s="11"/>
      <c r="G81" s="11"/>
      <c r="H81" s="11"/>
    </row>
    <row r="82" spans="2:8" ht="12.75">
      <c r="B82" s="11"/>
      <c r="C82" s="11"/>
      <c r="D82" s="11"/>
      <c r="E82" s="11"/>
      <c r="F82" s="11"/>
      <c r="G82" s="11"/>
      <c r="H82" s="11"/>
    </row>
    <row r="83" spans="2:8" ht="12.75">
      <c r="B83" s="11"/>
      <c r="C83" s="11"/>
      <c r="D83" s="11"/>
      <c r="E83" s="11"/>
      <c r="F83" s="11"/>
      <c r="G83" s="11"/>
      <c r="H83" s="11"/>
    </row>
    <row r="84" spans="2:8" ht="12.75">
      <c r="B84" s="11"/>
      <c r="C84" s="11"/>
      <c r="D84" s="11"/>
      <c r="E84" s="11"/>
      <c r="F84" s="11"/>
      <c r="G84" s="11"/>
      <c r="H84" s="11"/>
    </row>
    <row r="85" spans="2:8" ht="12.75">
      <c r="B85" s="11"/>
      <c r="C85" s="11"/>
      <c r="D85" s="11"/>
      <c r="E85" s="11"/>
      <c r="F85" s="11"/>
      <c r="G85" s="11"/>
      <c r="H85" s="11"/>
    </row>
    <row r="86" spans="2:8" ht="12.75">
      <c r="B86" s="11"/>
      <c r="C86" s="11"/>
      <c r="D86" s="11"/>
      <c r="E86" s="11"/>
      <c r="F86" s="11"/>
      <c r="G86" s="11"/>
      <c r="H86" s="11"/>
    </row>
    <row r="87" spans="2:8" ht="12.75">
      <c r="B87" s="11"/>
      <c r="C87" s="11"/>
      <c r="D87" s="11"/>
      <c r="E87" s="11"/>
      <c r="F87" s="11"/>
      <c r="G87" s="11"/>
      <c r="H87" s="11"/>
    </row>
    <row r="88" spans="2:8" ht="12.75">
      <c r="B88" s="11"/>
      <c r="C88" s="11"/>
      <c r="D88" s="11"/>
      <c r="E88" s="11"/>
      <c r="F88" s="11"/>
      <c r="G88" s="11"/>
      <c r="H88" s="11"/>
    </row>
    <row r="89" spans="2:8" ht="12.75">
      <c r="B89" s="11"/>
      <c r="C89" s="11"/>
      <c r="D89" s="11"/>
      <c r="E89" s="11"/>
      <c r="F89" s="11"/>
      <c r="G89" s="11"/>
      <c r="H89" s="11"/>
    </row>
    <row r="90" spans="2:8" ht="12.75">
      <c r="B90" s="11"/>
      <c r="C90" s="11"/>
      <c r="D90" s="11"/>
      <c r="E90" s="11"/>
      <c r="F90" s="11"/>
      <c r="G90" s="11"/>
      <c r="H90" s="11"/>
    </row>
    <row r="91" spans="2:8" ht="12.75">
      <c r="B91" s="11"/>
      <c r="C91" s="11"/>
      <c r="D91" s="11"/>
      <c r="E91" s="11"/>
      <c r="F91" s="11"/>
      <c r="G91" s="11"/>
      <c r="H91" s="11"/>
    </row>
    <row r="92" spans="2:8" ht="12.75">
      <c r="B92" s="11"/>
      <c r="C92" s="11"/>
      <c r="D92" s="11"/>
      <c r="E92" s="11"/>
      <c r="F92" s="11"/>
      <c r="G92" s="11"/>
      <c r="H92" s="11"/>
    </row>
    <row r="93" spans="2:8" ht="12.75">
      <c r="B93" s="11"/>
      <c r="C93" s="11"/>
      <c r="D93" s="11"/>
      <c r="E93" s="11"/>
      <c r="F93" s="11"/>
      <c r="G93" s="11"/>
      <c r="H93" s="11"/>
    </row>
    <row r="94" spans="2:8" ht="12.75">
      <c r="B94" s="11"/>
      <c r="C94" s="11"/>
      <c r="D94" s="11"/>
      <c r="E94" s="11"/>
      <c r="F94" s="11"/>
      <c r="G94" s="11"/>
      <c r="H94" s="11"/>
    </row>
    <row r="95" spans="2:8" ht="12.75">
      <c r="B95" s="11"/>
      <c r="C95" s="11"/>
      <c r="D95" s="11"/>
      <c r="E95" s="11"/>
      <c r="F95" s="11"/>
      <c r="G95" s="11"/>
      <c r="H95" s="11"/>
    </row>
    <row r="96" spans="2:8" ht="12.75">
      <c r="B96" s="11"/>
      <c r="C96" s="11"/>
      <c r="D96" s="11"/>
      <c r="E96" s="11"/>
      <c r="F96" s="11"/>
      <c r="G96" s="11"/>
      <c r="H96" s="11"/>
    </row>
    <row r="97" spans="2:8" ht="12.75">
      <c r="B97" s="11"/>
      <c r="C97" s="11"/>
      <c r="D97" s="11"/>
      <c r="E97" s="11"/>
      <c r="F97" s="11"/>
      <c r="G97" s="11"/>
      <c r="H97" s="11"/>
    </row>
    <row r="98" spans="2:8" ht="12.75">
      <c r="B98" s="11"/>
      <c r="C98" s="11"/>
      <c r="D98" s="11"/>
      <c r="E98" s="11"/>
      <c r="F98" s="11"/>
      <c r="G98" s="11"/>
      <c r="H98" s="11"/>
    </row>
    <row r="99" spans="2:8" ht="12.75">
      <c r="B99" s="11"/>
      <c r="C99" s="11"/>
      <c r="D99" s="11"/>
      <c r="E99" s="11"/>
      <c r="F99" s="11"/>
      <c r="G99" s="11"/>
      <c r="H99" s="11"/>
    </row>
    <row r="100" spans="2:8" ht="12.75">
      <c r="B100" s="11"/>
      <c r="C100" s="11"/>
      <c r="D100" s="11"/>
      <c r="E100" s="11"/>
      <c r="F100" s="11"/>
      <c r="G100" s="11"/>
      <c r="H100" s="11"/>
    </row>
  </sheetData>
  <mergeCells count="126"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E11:E12"/>
    <mergeCell ref="F11:F12"/>
    <mergeCell ref="G11:G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1">
      <selection activeCell="A26" sqref="A26:I38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19.7109375" style="0" customWidth="1"/>
    <col min="4" max="4" width="6.57421875" style="0" customWidth="1"/>
    <col min="5" max="5" width="16.57421875" style="0" customWidth="1"/>
    <col min="6" max="6" width="22.7109375" style="0" customWidth="1"/>
  </cols>
  <sheetData>
    <row r="1" ht="15.75">
      <c r="F1" s="16" t="s">
        <v>58</v>
      </c>
    </row>
    <row r="2" ht="12.75">
      <c r="C2" s="13" t="s">
        <v>26</v>
      </c>
    </row>
    <row r="3" ht="12.75">
      <c r="C3" s="14" t="s">
        <v>27</v>
      </c>
    </row>
    <row r="4" spans="1:9" ht="12.75">
      <c r="A4" s="207" t="s">
        <v>28</v>
      </c>
      <c r="B4" s="180" t="s">
        <v>1</v>
      </c>
      <c r="C4" s="187" t="s">
        <v>7</v>
      </c>
      <c r="D4" s="180" t="s">
        <v>8</v>
      </c>
      <c r="E4" s="180" t="s">
        <v>9</v>
      </c>
      <c r="F4" s="180" t="s">
        <v>18</v>
      </c>
      <c r="G4" s="180" t="s">
        <v>19</v>
      </c>
      <c r="H4" s="180" t="s">
        <v>20</v>
      </c>
      <c r="I4" s="180" t="s">
        <v>21</v>
      </c>
    </row>
    <row r="5" spans="1:9" ht="12.75">
      <c r="A5" s="208"/>
      <c r="B5" s="173"/>
      <c r="C5" s="173"/>
      <c r="D5" s="173"/>
      <c r="E5" s="173"/>
      <c r="F5" s="173"/>
      <c r="G5" s="173"/>
      <c r="H5" s="173"/>
      <c r="I5" s="173"/>
    </row>
    <row r="6" spans="1:9" ht="12.75">
      <c r="A6" s="209"/>
      <c r="B6" s="210">
        <v>1</v>
      </c>
      <c r="C6" s="211" t="str">
        <f>VLOOKUP(B6,'пр.взвешивания'!B6:C15,2,FALSE)</f>
        <v>ХРЕНКОВА Анастасия Алексеевна</v>
      </c>
      <c r="D6" s="212" t="str">
        <f>VLOOKUP(C6,'пр.взвешивания'!C6:D15,2,FALSE)</f>
        <v>0405.94 1ю</v>
      </c>
      <c r="E6" s="213" t="str">
        <f>VLOOKUP(D6,'пр.взвешивания'!D6:E15,2,FALSE)</f>
        <v>Москва МКС</v>
      </c>
      <c r="F6" s="177"/>
      <c r="G6" s="178"/>
      <c r="H6" s="179"/>
      <c r="I6" s="180"/>
    </row>
    <row r="7" spans="1:9" ht="12.75">
      <c r="A7" s="209"/>
      <c r="B7" s="180"/>
      <c r="C7" s="211"/>
      <c r="D7" s="212"/>
      <c r="E7" s="213"/>
      <c r="F7" s="177"/>
      <c r="G7" s="177"/>
      <c r="H7" s="179"/>
      <c r="I7" s="180"/>
    </row>
    <row r="8" spans="1:9" ht="12.75">
      <c r="A8" s="214"/>
      <c r="B8" s="210">
        <v>4</v>
      </c>
      <c r="C8" s="211" t="str">
        <f>VLOOKUP(B8,'пр.взвешивания'!B8:C17,2,FALSE)</f>
        <v>БАЙШУГОРОВА Алия Ринатовна</v>
      </c>
      <c r="D8" s="212" t="str">
        <f>VLOOKUP(C8,'пр.взвешивания'!C8:D17,2,FALSE)</f>
        <v>13.04.93, КМС</v>
      </c>
      <c r="E8" s="215" t="str">
        <f>VLOOKUP(D8,'пр.взвешивания'!D8:E17,2,FALSE)</f>
        <v>ПФО  Башкортостан, Стерлмтамак, МО</v>
      </c>
      <c r="F8" s="177"/>
      <c r="G8" s="177"/>
      <c r="H8" s="180"/>
      <c r="I8" s="180"/>
    </row>
    <row r="9" spans="1:9" ht="12.75">
      <c r="A9" s="214"/>
      <c r="B9" s="180"/>
      <c r="C9" s="211"/>
      <c r="D9" s="212"/>
      <c r="E9" s="216"/>
      <c r="F9" s="177"/>
      <c r="G9" s="177"/>
      <c r="H9" s="180"/>
      <c r="I9" s="180"/>
    </row>
    <row r="10" spans="3:5" ht="19.5" customHeight="1">
      <c r="C10" s="35"/>
      <c r="D10" s="35"/>
      <c r="E10" s="17" t="s">
        <v>29</v>
      </c>
    </row>
    <row r="11" spans="3:9" ht="19.5" customHeight="1">
      <c r="C11" s="35"/>
      <c r="D11" s="35"/>
      <c r="E11" s="17" t="s">
        <v>6</v>
      </c>
      <c r="F11" s="18"/>
      <c r="G11" s="18"/>
      <c r="H11" s="18"/>
      <c r="I11" s="18"/>
    </row>
    <row r="12" spans="3:9" ht="19.5" customHeight="1">
      <c r="C12" s="35"/>
      <c r="D12" s="35"/>
      <c r="E12" s="17" t="s">
        <v>13</v>
      </c>
      <c r="F12" s="18"/>
      <c r="G12" s="18"/>
      <c r="H12" s="18"/>
      <c r="I12" s="18"/>
    </row>
    <row r="13" spans="3:4" ht="19.5" customHeight="1">
      <c r="C13" s="35"/>
      <c r="D13" s="35"/>
    </row>
    <row r="14" spans="3:6" ht="19.5" customHeight="1">
      <c r="C14" s="35"/>
      <c r="D14" s="35"/>
      <c r="F14" s="16" t="s">
        <v>58</v>
      </c>
    </row>
    <row r="15" spans="3:4" ht="12.75">
      <c r="C15" s="14" t="s">
        <v>59</v>
      </c>
      <c r="D15" s="35"/>
    </row>
    <row r="16" spans="1:9" ht="12.75" customHeight="1">
      <c r="A16" s="207" t="s">
        <v>28</v>
      </c>
      <c r="B16" s="180" t="s">
        <v>1</v>
      </c>
      <c r="C16" s="187" t="s">
        <v>7</v>
      </c>
      <c r="D16" s="180" t="s">
        <v>8</v>
      </c>
      <c r="E16" s="180" t="s">
        <v>9</v>
      </c>
      <c r="F16" s="180" t="s">
        <v>18</v>
      </c>
      <c r="G16" s="180" t="s">
        <v>19</v>
      </c>
      <c r="H16" s="180" t="s">
        <v>20</v>
      </c>
      <c r="I16" s="180" t="s">
        <v>21</v>
      </c>
    </row>
    <row r="17" spans="1:9" ht="12.75">
      <c r="A17" s="208"/>
      <c r="B17" s="173"/>
      <c r="C17" s="173"/>
      <c r="D17" s="173"/>
      <c r="E17" s="173"/>
      <c r="F17" s="173"/>
      <c r="G17" s="173"/>
      <c r="H17" s="173"/>
      <c r="I17" s="173"/>
    </row>
    <row r="18" spans="1:9" ht="12.75">
      <c r="A18" s="209"/>
      <c r="B18" s="210">
        <v>5</v>
      </c>
      <c r="C18" s="211" t="str">
        <f>VLOOKUP(B18,'пр.взвешивания'!B6:C15,2,FALSE)</f>
        <v>БИРЮКОВА Татьяна Сергеевна</v>
      </c>
      <c r="D18" s="212" t="str">
        <f>VLOOKUP(C18,'пр.взвешивания'!C6:D15,2,FALSE)</f>
        <v>19.12.94 1</v>
      </c>
      <c r="E18" s="217" t="str">
        <f>VLOOKUP(D18,'пр.взвешивания'!D6:E15,2,FALSE)</f>
        <v>ЮФО Краснодарский Крымск МО</v>
      </c>
      <c r="F18" s="177"/>
      <c r="G18" s="178"/>
      <c r="H18" s="179"/>
      <c r="I18" s="180"/>
    </row>
    <row r="19" spans="1:9" ht="12.75">
      <c r="A19" s="209"/>
      <c r="B19" s="180"/>
      <c r="C19" s="211"/>
      <c r="D19" s="212"/>
      <c r="E19" s="217"/>
      <c r="F19" s="177"/>
      <c r="G19" s="177"/>
      <c r="H19" s="179"/>
      <c r="I19" s="180"/>
    </row>
    <row r="20" spans="1:9" ht="12.75">
      <c r="A20" s="214"/>
      <c r="B20" s="210">
        <v>3</v>
      </c>
      <c r="C20" s="211" t="str">
        <f>VLOOKUP(B20,'пр.взвешивания'!B8:C17,2,FALSE)</f>
        <v>МИКОРА Вера Николаевна</v>
      </c>
      <c r="D20" s="212" t="str">
        <f>VLOOKUP(C20,'пр.взвешивания'!C8:D17,2,FALSE)</f>
        <v>26.06.94 кмс</v>
      </c>
      <c r="E20" s="217" t="str">
        <f>VLOOKUP(D20,'пр.взвешивания'!D8:E17,2,FALSE)</f>
        <v>ДВФО Саха Якутск МО</v>
      </c>
      <c r="F20" s="177"/>
      <c r="G20" s="177"/>
      <c r="H20" s="177"/>
      <c r="I20" s="180"/>
    </row>
    <row r="21" spans="1:9" ht="12.75">
      <c r="A21" s="214"/>
      <c r="B21" s="180"/>
      <c r="C21" s="211"/>
      <c r="D21" s="212"/>
      <c r="E21" s="217"/>
      <c r="F21" s="177"/>
      <c r="G21" s="177"/>
      <c r="H21" s="177"/>
      <c r="I21" s="180"/>
    </row>
    <row r="22" ht="19.5" customHeight="1">
      <c r="E22" s="17" t="s">
        <v>29</v>
      </c>
    </row>
    <row r="23" spans="5:9" ht="19.5" customHeight="1">
      <c r="E23" s="17" t="s">
        <v>6</v>
      </c>
      <c r="F23" s="18"/>
      <c r="G23" s="18"/>
      <c r="H23" s="18"/>
      <c r="I23" s="18"/>
    </row>
    <row r="24" spans="5:9" ht="19.5" customHeight="1">
      <c r="E24" s="17" t="s">
        <v>13</v>
      </c>
      <c r="F24" s="18"/>
      <c r="G24" s="18"/>
      <c r="H24" s="18"/>
      <c r="I24" s="18"/>
    </row>
    <row r="25" ht="19.5" customHeight="1"/>
    <row r="26" ht="19.5" customHeight="1">
      <c r="F26" s="16" t="s">
        <v>58</v>
      </c>
    </row>
    <row r="27" ht="12.75">
      <c r="C27" s="19" t="s">
        <v>15</v>
      </c>
    </row>
    <row r="28" spans="1:9" ht="12.75">
      <c r="A28" s="180" t="s">
        <v>28</v>
      </c>
      <c r="B28" s="180" t="s">
        <v>1</v>
      </c>
      <c r="C28" s="187" t="s">
        <v>7</v>
      </c>
      <c r="D28" s="180" t="s">
        <v>8</v>
      </c>
      <c r="E28" s="180" t="s">
        <v>9</v>
      </c>
      <c r="F28" s="180" t="s">
        <v>18</v>
      </c>
      <c r="G28" s="180" t="s">
        <v>19</v>
      </c>
      <c r="H28" s="180" t="s">
        <v>20</v>
      </c>
      <c r="I28" s="180" t="s">
        <v>21</v>
      </c>
    </row>
    <row r="29" spans="1:9" ht="12.75">
      <c r="A29" s="173"/>
      <c r="B29" s="173"/>
      <c r="C29" s="173"/>
      <c r="D29" s="173"/>
      <c r="E29" s="173"/>
      <c r="F29" s="173"/>
      <c r="G29" s="173"/>
      <c r="H29" s="173"/>
      <c r="I29" s="173"/>
    </row>
    <row r="30" spans="1:9" ht="12.75">
      <c r="A30" s="209"/>
      <c r="B30" s="180">
        <v>1</v>
      </c>
      <c r="C30" s="211" t="str">
        <f>VLOOKUP(B30,'пр.взвешивания'!B6:C27,2,FALSE)</f>
        <v>ХРЕНКОВА Анастасия Алексеевна</v>
      </c>
      <c r="D30" s="212" t="str">
        <f>VLOOKUP(C30,'пр.взвешивания'!C6:D27,2,FALSE)</f>
        <v>0405.94 1ю</v>
      </c>
      <c r="E30" s="217" t="str">
        <f>VLOOKUP(D30,'пр.взвешивания'!D6:E27,2,FALSE)</f>
        <v>Москва МКС</v>
      </c>
      <c r="F30" s="177"/>
      <c r="G30" s="178"/>
      <c r="H30" s="179"/>
      <c r="I30" s="180"/>
    </row>
    <row r="31" spans="1:9" ht="12.75">
      <c r="A31" s="209"/>
      <c r="B31" s="180"/>
      <c r="C31" s="211"/>
      <c r="D31" s="212"/>
      <c r="E31" s="217"/>
      <c r="F31" s="177"/>
      <c r="G31" s="177"/>
      <c r="H31" s="179"/>
      <c r="I31" s="180"/>
    </row>
    <row r="32" spans="1:9" ht="12.75">
      <c r="A32" s="214"/>
      <c r="B32" s="180">
        <v>5</v>
      </c>
      <c r="C32" s="211" t="str">
        <f>VLOOKUP(B32,'пр.взвешивания'!B6:C29,2,FALSE)</f>
        <v>БИРЮКОВА Татьяна Сергеевна</v>
      </c>
      <c r="D32" s="212" t="str">
        <f>VLOOKUP(C32,'пр.взвешивания'!C6:D29,2,FALSE)</f>
        <v>19.12.94 1</v>
      </c>
      <c r="E32" s="217" t="str">
        <f>VLOOKUP(D32,'пр.взвешивания'!D6:E29,2,FALSE)</f>
        <v>ЮФО Краснодарский Крымск МО</v>
      </c>
      <c r="F32" s="177"/>
      <c r="G32" s="177"/>
      <c r="H32" s="180"/>
      <c r="I32" s="180"/>
    </row>
    <row r="33" spans="1:9" ht="12.75">
      <c r="A33" s="214"/>
      <c r="B33" s="180"/>
      <c r="C33" s="211"/>
      <c r="D33" s="212"/>
      <c r="E33" s="217"/>
      <c r="F33" s="177"/>
      <c r="G33" s="177"/>
      <c r="H33" s="180"/>
      <c r="I33" s="180"/>
    </row>
    <row r="34" ht="19.5" customHeight="1">
      <c r="E34" s="17" t="s">
        <v>29</v>
      </c>
    </row>
    <row r="35" spans="5:9" ht="19.5" customHeight="1">
      <c r="E35" s="17" t="s">
        <v>6</v>
      </c>
      <c r="F35" s="18"/>
      <c r="G35" s="18"/>
      <c r="H35" s="18"/>
      <c r="I35" s="18"/>
    </row>
    <row r="36" spans="5:9" ht="19.5" customHeight="1">
      <c r="E36" s="17" t="s">
        <v>13</v>
      </c>
      <c r="F36" s="18"/>
      <c r="G36" s="18"/>
      <c r="H36" s="18"/>
      <c r="I36" s="1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H18" sqref="H18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18" t="str">
        <f>HYPERLINK('[1]реквизиты'!$A$2)</f>
        <v>IV Летняя спартакиада учащихся России по САМБО среди  девушек 1993-94 гг.р</v>
      </c>
      <c r="B1" s="230"/>
      <c r="C1" s="230"/>
      <c r="D1" s="230"/>
      <c r="E1" s="230"/>
      <c r="F1" s="230"/>
      <c r="G1" s="230"/>
      <c r="H1" s="1"/>
      <c r="I1" s="1"/>
    </row>
    <row r="2" spans="1:9" ht="18" customHeight="1">
      <c r="A2" s="231" t="str">
        <f>HYPERLINK('[1]реквизиты'!$A$3)</f>
        <v>15 -19 июля 2009 г.                     г. Пенза</v>
      </c>
      <c r="B2" s="231"/>
      <c r="C2" s="231"/>
      <c r="D2" s="231"/>
      <c r="E2" s="231"/>
      <c r="F2" s="231"/>
      <c r="G2" s="231"/>
      <c r="H2" s="229"/>
      <c r="I2" s="229"/>
    </row>
    <row r="3" ht="18.75" customHeight="1"/>
    <row r="4" spans="1:7" ht="12.75">
      <c r="A4" s="180" t="s">
        <v>0</v>
      </c>
      <c r="B4" s="180" t="s">
        <v>1</v>
      </c>
      <c r="C4" s="180" t="s">
        <v>2</v>
      </c>
      <c r="D4" s="180" t="s">
        <v>3</v>
      </c>
      <c r="E4" s="180" t="s">
        <v>4</v>
      </c>
      <c r="F4" s="180" t="s">
        <v>32</v>
      </c>
      <c r="G4" s="180" t="s">
        <v>5</v>
      </c>
    </row>
    <row r="5" spans="1:7" ht="12.75">
      <c r="A5" s="180"/>
      <c r="B5" s="180"/>
      <c r="C5" s="180"/>
      <c r="D5" s="180"/>
      <c r="E5" s="180"/>
      <c r="F5" s="180"/>
      <c r="G5" s="180"/>
    </row>
    <row r="6" spans="1:7" ht="12.75" customHeight="1">
      <c r="A6" s="180"/>
      <c r="B6" s="224">
        <v>1</v>
      </c>
      <c r="C6" s="228" t="s">
        <v>34</v>
      </c>
      <c r="D6" s="180" t="s">
        <v>35</v>
      </c>
      <c r="E6" s="218" t="s">
        <v>36</v>
      </c>
      <c r="F6" s="179" t="s">
        <v>37</v>
      </c>
      <c r="G6" s="219" t="s">
        <v>38</v>
      </c>
    </row>
    <row r="7" spans="1:7" ht="12.75">
      <c r="A7" s="180"/>
      <c r="B7" s="225"/>
      <c r="C7" s="228"/>
      <c r="D7" s="180"/>
      <c r="E7" s="218"/>
      <c r="F7" s="179"/>
      <c r="G7" s="219"/>
    </row>
    <row r="8" spans="1:7" ht="12.75" customHeight="1">
      <c r="A8" s="180"/>
      <c r="B8" s="225">
        <v>2</v>
      </c>
      <c r="C8" s="228" t="s">
        <v>39</v>
      </c>
      <c r="D8" s="180" t="s">
        <v>40</v>
      </c>
      <c r="E8" s="218" t="s">
        <v>41</v>
      </c>
      <c r="F8" s="179" t="s">
        <v>37</v>
      </c>
      <c r="G8" s="219" t="s">
        <v>42</v>
      </c>
    </row>
    <row r="9" spans="1:7" ht="12.75">
      <c r="A9" s="180"/>
      <c r="B9" s="225"/>
      <c r="C9" s="228"/>
      <c r="D9" s="180"/>
      <c r="E9" s="218"/>
      <c r="F9" s="179"/>
      <c r="G9" s="219"/>
    </row>
    <row r="10" spans="1:7" ht="12.75" customHeight="1">
      <c r="A10" s="180"/>
      <c r="B10" s="224">
        <v>3</v>
      </c>
      <c r="C10" s="228" t="s">
        <v>43</v>
      </c>
      <c r="D10" s="180" t="s">
        <v>44</v>
      </c>
      <c r="E10" s="218" t="s">
        <v>45</v>
      </c>
      <c r="F10" s="179" t="s">
        <v>46</v>
      </c>
      <c r="G10" s="219" t="s">
        <v>47</v>
      </c>
    </row>
    <row r="11" spans="1:7" ht="12.75">
      <c r="A11" s="180"/>
      <c r="B11" s="225"/>
      <c r="C11" s="228"/>
      <c r="D11" s="180"/>
      <c r="E11" s="218"/>
      <c r="F11" s="179"/>
      <c r="G11" s="219"/>
    </row>
    <row r="12" spans="1:7" ht="12.75" customHeight="1">
      <c r="A12" s="180"/>
      <c r="B12" s="225">
        <v>4</v>
      </c>
      <c r="C12" s="228" t="s">
        <v>48</v>
      </c>
      <c r="D12" s="180" t="s">
        <v>49</v>
      </c>
      <c r="E12" s="218" t="s">
        <v>60</v>
      </c>
      <c r="F12" s="179" t="s">
        <v>37</v>
      </c>
      <c r="G12" s="219" t="s">
        <v>50</v>
      </c>
    </row>
    <row r="13" spans="1:7" ht="12.75">
      <c r="A13" s="180"/>
      <c r="B13" s="225"/>
      <c r="C13" s="228"/>
      <c r="D13" s="180"/>
      <c r="E13" s="218"/>
      <c r="F13" s="179"/>
      <c r="G13" s="219"/>
    </row>
    <row r="14" spans="1:7" ht="12.75" customHeight="1">
      <c r="A14" s="180"/>
      <c r="B14" s="224">
        <v>5</v>
      </c>
      <c r="C14" s="226" t="s">
        <v>51</v>
      </c>
      <c r="D14" s="173" t="s">
        <v>52</v>
      </c>
      <c r="E14" s="220" t="s">
        <v>53</v>
      </c>
      <c r="F14" s="197" t="s">
        <v>54</v>
      </c>
      <c r="G14" s="222" t="s">
        <v>55</v>
      </c>
    </row>
    <row r="15" spans="1:7" ht="12.75">
      <c r="A15" s="180"/>
      <c r="B15" s="225"/>
      <c r="C15" s="227"/>
      <c r="D15" s="187"/>
      <c r="E15" s="221"/>
      <c r="F15" s="198"/>
      <c r="G15" s="223"/>
    </row>
    <row r="22" spans="1:8" ht="12.75">
      <c r="A22" s="190"/>
      <c r="B22" s="190"/>
      <c r="C22" s="190"/>
      <c r="D22" s="190"/>
      <c r="E22" s="190"/>
      <c r="F22" s="190"/>
      <c r="G22" s="190"/>
      <c r="H22" s="2"/>
    </row>
    <row r="23" spans="1:8" ht="12.75">
      <c r="A23" s="190"/>
      <c r="B23" s="190"/>
      <c r="C23" s="190"/>
      <c r="D23" s="190"/>
      <c r="E23" s="190"/>
      <c r="F23" s="190"/>
      <c r="G23" s="190"/>
      <c r="H23" s="2"/>
    </row>
    <row r="24" spans="1:8" ht="12.75">
      <c r="A24" s="190"/>
      <c r="B24" s="190"/>
      <c r="C24" s="190"/>
      <c r="D24" s="190"/>
      <c r="E24" s="190"/>
      <c r="F24" s="190"/>
      <c r="G24" s="190"/>
      <c r="H24" s="2"/>
    </row>
    <row r="25" spans="1:8" ht="12.75">
      <c r="A25" s="190"/>
      <c r="B25" s="190"/>
      <c r="C25" s="190"/>
      <c r="D25" s="190"/>
      <c r="E25" s="190"/>
      <c r="F25" s="190"/>
      <c r="G25" s="190"/>
      <c r="H25" s="2"/>
    </row>
    <row r="26" spans="6:8" ht="12.75" customHeight="1">
      <c r="F26" s="190"/>
      <c r="G26" s="190"/>
      <c r="H26" s="2"/>
    </row>
    <row r="27" spans="6:8" ht="12.75">
      <c r="F27" s="190"/>
      <c r="G27" s="190"/>
      <c r="H27" s="2"/>
    </row>
    <row r="28" spans="6:8" ht="12.75">
      <c r="F28" s="190"/>
      <c r="G28" s="190"/>
      <c r="H28" s="2"/>
    </row>
    <row r="29" spans="6:8" ht="12.75">
      <c r="F29" s="190"/>
      <c r="G29" s="190"/>
      <c r="H29" s="2"/>
    </row>
    <row r="30" spans="6:8" ht="12.75" customHeight="1">
      <c r="F30" s="190"/>
      <c r="G30" s="190"/>
      <c r="H30" s="2"/>
    </row>
    <row r="31" spans="6:8" ht="12.75">
      <c r="F31" s="190"/>
      <c r="G31" s="190"/>
      <c r="H31" s="2"/>
    </row>
    <row r="32" spans="6:8" ht="27.75" customHeight="1">
      <c r="F32" s="9"/>
      <c r="G32" s="9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65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A14:A15"/>
    <mergeCell ref="B14:B15"/>
    <mergeCell ref="C14:C15"/>
    <mergeCell ref="D14:D15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G24:G25"/>
    <mergeCell ref="F26:F27"/>
    <mergeCell ref="G26:G27"/>
    <mergeCell ref="G28:G29"/>
    <mergeCell ref="F30:F31"/>
    <mergeCell ref="G30:G31"/>
    <mergeCell ref="F28:F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2009-07-18T06:12:54Z</cp:lastPrinted>
  <dcterms:created xsi:type="dcterms:W3CDTF">1996-10-08T23:32:33Z</dcterms:created>
  <dcterms:modified xsi:type="dcterms:W3CDTF">2009-07-18T06:22:30Z</dcterms:modified>
  <cp:category/>
  <cp:version/>
  <cp:contentType/>
  <cp:contentStatus/>
</cp:coreProperties>
</file>