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<sst xmlns="http://schemas.openxmlformats.org/spreadsheetml/2006/main" count="189" uniqueCount="79">
  <si>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</si>
  <si>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</si>
  <si>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</si>
  <si>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</si>
  <si>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</si>
  <si>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</si>
  <si>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</si>
  <si>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</si>
  <si>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</si>
  <si>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</si>
  <si>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</si>
  <si>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</si>
  <si>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</si>
  <si>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</si>
  <si>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</si>
  <si>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</si>
  <si>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</si>
  <si>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</si>
  <si>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</si>
  <si>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Тренер</t>
  </si>
  <si>
    <t>Цвет</t>
  </si>
  <si>
    <t>ПОЛФИНАЛ</t>
  </si>
  <si>
    <t>ВСТРЕЧА 1</t>
  </si>
  <si>
    <t>Р.К.</t>
  </si>
  <si>
    <t>ФИНАЛ</t>
  </si>
  <si>
    <t>СОСТАВ ПАР ПО КРУГАМ</t>
  </si>
  <si>
    <t xml:space="preserve">А </t>
  </si>
  <si>
    <t xml:space="preserve">В.К. </t>
  </si>
  <si>
    <t>ПОЛУФИНАЛ</t>
  </si>
  <si>
    <t xml:space="preserve">ПРОТОКОЛ ХОДА СОРЕВНОВАНИЙ       </t>
  </si>
  <si>
    <t>ВСЕРОССИЙСКАЯ ФЕДЕРАЦИЯ САМБО</t>
  </si>
  <si>
    <t>спортшкола</t>
  </si>
  <si>
    <t>ПЛОТНИКОВА Олеся Анатольевна</t>
  </si>
  <si>
    <t>07.03.93 1</t>
  </si>
  <si>
    <t>ДВФО ЕАО Биробиджан</t>
  </si>
  <si>
    <t>ДЮСШ</t>
  </si>
  <si>
    <t>Алеев ВА</t>
  </si>
  <si>
    <t>ТАРАСОВА Ольга Юрьевна</t>
  </si>
  <si>
    <t>25.08.93 кмс</t>
  </si>
  <si>
    <t>Москва МКС</t>
  </si>
  <si>
    <t>СДЮШОР</t>
  </si>
  <si>
    <t>Кожевникова ВБ Коржавин НВ</t>
  </si>
  <si>
    <t>КОВАЛЬЧУК Анна Сергеевна</t>
  </si>
  <si>
    <t>23.12.93 1</t>
  </si>
  <si>
    <t>ЮФО Волгоградская Калач</t>
  </si>
  <si>
    <t>Кажимов ДМ</t>
  </si>
  <si>
    <t>САДОВНИКОВА Илона Игоревна</t>
  </si>
  <si>
    <t>03.12.93, КМС</t>
  </si>
  <si>
    <t>ПФО Пермский край, Березники МО</t>
  </si>
  <si>
    <t>Федосеева Е.</t>
  </si>
  <si>
    <t xml:space="preserve">ДЮКОВА Екатерина Леонидовна </t>
  </si>
  <si>
    <t>26.02.94,  1</t>
  </si>
  <si>
    <t>СФО, Кемер.обл., Прокоп., МО</t>
  </si>
  <si>
    <t xml:space="preserve">ДЮСШ </t>
  </si>
  <si>
    <t>Сергеев В.А.</t>
  </si>
  <si>
    <t>15.07.94 кмс</t>
  </si>
  <si>
    <t>УФО Челябинская Челябинск</t>
  </si>
  <si>
    <t>Брызгалов ВА</t>
  </si>
  <si>
    <t>ГРОМОВА Юлия Сергеевна</t>
  </si>
  <si>
    <t>28.08.93 2</t>
  </si>
  <si>
    <t>СЗФО Мурманская Апатиты МО</t>
  </si>
  <si>
    <t>Студеникин НЮ</t>
  </si>
  <si>
    <t>ГРЕЧИШКИНА Анастасия ВячеславовнА</t>
  </si>
  <si>
    <t>09.11.94 2</t>
  </si>
  <si>
    <t>ЦФО Московская МО</t>
  </si>
  <si>
    <t>СК</t>
  </si>
  <si>
    <t>Абдулаев Р</t>
  </si>
  <si>
    <t>в.к.    45      кг.</t>
  </si>
  <si>
    <t>КИТУНИНА Светлана Александровна</t>
  </si>
  <si>
    <t>В.К.45</t>
  </si>
  <si>
    <t>3'34''</t>
  </si>
  <si>
    <t>40''</t>
  </si>
  <si>
    <t>3'</t>
  </si>
  <si>
    <t>2'17''</t>
  </si>
  <si>
    <t>3'41''</t>
  </si>
  <si>
    <t>30''</t>
  </si>
  <si>
    <t>3:0</t>
  </si>
  <si>
    <t>4:0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</si>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</sst>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b/>
      <i/>
      <sz val="11"/>
      <name val="Arial"/>
      <family val="2"/>
    </font>
    <font>
      <b/>
      <sz val="12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2"/>
      <name val="Georgia"/>
      <family val="1"/>
    </font>
    <font>
      <sz val="8"/>
      <name val="Arial Narrow"/>
      <family val="2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0" borderId="6" xfId="15" applyFont="1" applyBorder="1" applyAlignment="1">
      <alignment horizontal="center"/>
    </xf>
    <xf numFmtId="0" fontId="0" fillId="0" borderId="1" xfId="15" applyFont="1" applyBorder="1" applyAlignment="1">
      <alignment horizontal="center"/>
    </xf>
    <xf numFmtId="0" fontId="0" fillId="0" borderId="7" xfId="15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15" applyFont="1" applyBorder="1" applyAlignment="1">
      <alignment horizontal="center"/>
    </xf>
    <xf numFmtId="0" fontId="0" fillId="0" borderId="10" xfId="15" applyFont="1" applyBorder="1" applyAlignment="1">
      <alignment horizontal="center"/>
    </xf>
    <xf numFmtId="0" fontId="0" fillId="0" borderId="11" xfId="15" applyFont="1" applyBorder="1" applyAlignment="1">
      <alignment horizontal="center"/>
    </xf>
    <xf numFmtId="0" fontId="0" fillId="0" borderId="12" xfId="15" applyFont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0" borderId="17" xfId="15" applyFont="1" applyBorder="1" applyAlignment="1">
      <alignment horizontal="center"/>
    </xf>
    <xf numFmtId="0" fontId="1" fillId="0" borderId="18" xfId="15" applyFont="1" applyBorder="1" applyAlignment="1">
      <alignment horizontal="center"/>
    </xf>
    <xf numFmtId="0" fontId="1" fillId="0" borderId="19" xfId="15" applyFont="1" applyBorder="1" applyAlignment="1">
      <alignment horizontal="center"/>
    </xf>
    <xf numFmtId="0" fontId="1" fillId="0" borderId="20" xfId="15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21" xfId="15" applyFont="1" applyBorder="1" applyAlignment="1">
      <alignment horizontal="center"/>
    </xf>
    <xf numFmtId="0" fontId="1" fillId="0" borderId="22" xfId="15" applyFont="1" applyBorder="1" applyAlignment="1">
      <alignment horizontal="center"/>
    </xf>
    <xf numFmtId="0" fontId="1" fillId="0" borderId="23" xfId="15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15" applyFont="1" applyBorder="1" applyAlignment="1">
      <alignment horizontal="center"/>
    </xf>
    <xf numFmtId="0" fontId="1" fillId="0" borderId="26" xfId="15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9" fillId="0" borderId="0" xfId="15" applyFont="1" applyBorder="1" applyAlignment="1">
      <alignment vertical="center" wrapText="1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3" fillId="0" borderId="0" xfId="15" applyFont="1" applyAlignment="1">
      <alignment/>
    </xf>
    <xf numFmtId="0" fontId="1" fillId="0" borderId="0" xfId="0" applyFont="1" applyAlignment="1">
      <alignment/>
    </xf>
    <xf numFmtId="0" fontId="2" fillId="0" borderId="0" xfId="15" applyFont="1" applyBorder="1" applyAlignment="1">
      <alignment vertical="center" wrapText="1"/>
    </xf>
    <xf numFmtId="0" fontId="0" fillId="0" borderId="0" xfId="0" applyNumberFormat="1" applyAlignment="1">
      <alignment/>
    </xf>
    <xf numFmtId="0" fontId="1" fillId="0" borderId="27" xfId="15" applyFont="1" applyBorder="1" applyAlignment="1">
      <alignment horizontal="center"/>
    </xf>
    <xf numFmtId="0" fontId="0" fillId="0" borderId="28" xfId="15" applyFont="1" applyBorder="1" applyAlignment="1">
      <alignment horizontal="center"/>
    </xf>
    <xf numFmtId="0" fontId="1" fillId="0" borderId="29" xfId="15" applyFont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5" fillId="3" borderId="33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3" fillId="3" borderId="35" xfId="0" applyNumberFormat="1" applyFont="1" applyFill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0" fillId="0" borderId="36" xfId="15" applyFont="1" applyFill="1" applyBorder="1" applyAlignment="1">
      <alignment horizontal="left" vertical="center" wrapText="1"/>
    </xf>
    <xf numFmtId="0" fontId="0" fillId="0" borderId="36" xfId="15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0" fillId="0" borderId="36" xfId="15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7" borderId="45" xfId="0" applyFont="1" applyFill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17" fillId="0" borderId="36" xfId="15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17" fillId="0" borderId="46" xfId="15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7" fillId="0" borderId="47" xfId="15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17" fillId="0" borderId="43" xfId="15" applyFont="1" applyBorder="1" applyAlignment="1">
      <alignment horizontal="center" vertical="center" wrapText="1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7" borderId="57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textRotation="90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14" fillId="8" borderId="53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center" vertical="center"/>
    </xf>
    <xf numFmtId="0" fontId="16" fillId="3" borderId="53" xfId="15" applyNumberFormat="1" applyFont="1" applyFill="1" applyBorder="1" applyAlignment="1" applyProtection="1">
      <alignment horizontal="center" vertical="center" wrapText="1"/>
      <protection/>
    </xf>
    <xf numFmtId="0" fontId="16" fillId="3" borderId="54" xfId="15" applyNumberFormat="1" applyFont="1" applyFill="1" applyBorder="1" applyAlignment="1" applyProtection="1">
      <alignment horizontal="center" vertical="center" wrapText="1"/>
      <protection/>
    </xf>
    <xf numFmtId="0" fontId="16" fillId="3" borderId="55" xfId="15" applyNumberFormat="1" applyFont="1" applyFill="1" applyBorder="1" applyAlignment="1" applyProtection="1">
      <alignment horizontal="center" vertical="center" wrapText="1"/>
      <protection/>
    </xf>
    <xf numFmtId="0" fontId="18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0" fillId="0" borderId="6" xfId="15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41" xfId="15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left" vertical="center" wrapText="1"/>
    </xf>
    <xf numFmtId="14" fontId="3" fillId="0" borderId="36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590550</xdr:colOff>
      <xdr:row>0</xdr:row>
      <xdr:rowOff>114300</xdr:rowOff>
    </xdr:from>
    <xdr:to>
      <xdr:col>16</xdr:col>
      <xdr:colOff>923925</xdr:colOff>
      <xdr:row>3</xdr:row>
      <xdr:rowOff>66675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86675" y="114300"/>
          <a:ext cx="1771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29</xdr:row>
      <xdr:rowOff>114300</xdr:rowOff>
    </xdr:from>
    <xdr:to>
      <xdr:col>14</xdr:col>
      <xdr:colOff>990600</xdr:colOff>
      <xdr:row>37</xdr:row>
      <xdr:rowOff>19050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6400800" y="6143625"/>
          <a:ext cx="1685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723900</xdr:colOff>
      <xdr:row>26</xdr:row>
      <xdr:rowOff>285750</xdr:rowOff>
    </xdr:from>
    <xdr:to>
      <xdr:col>14</xdr:col>
      <xdr:colOff>723900</xdr:colOff>
      <xdr:row>33</xdr:row>
      <xdr:rowOff>76200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6010275" y="5695950"/>
          <a:ext cx="18097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96;&#1072;\&#1056;&#1072;&#1073;&#1086;&#1095;&#1080;&#1081;%20&#1089;&#1090;&#1086;&#1083;\&#1057;&#1087;&#1072;&#1088;&#1090;&#1072;&#1082;&#1080;&#1072;&#1076;&#1072;%20&#1057;&#1040;&#1052;&#1041;&#105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девушек 1993-94 гг.р</v>
          </cell>
        </row>
        <row r="3">
          <cell r="A3" t="str">
            <v>15 -19 июля 2009 г.                     г. Пенза</v>
          </cell>
        </row>
        <row r="6">
          <cell r="A6" t="str">
            <v>Гл. судья, судья МК</v>
          </cell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20">
      <selection activeCell="A28" sqref="A28:I38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27" t="s">
        <v>69</v>
      </c>
    </row>
    <row r="2" ht="26.25" customHeight="1">
      <c r="C2" s="23" t="s">
        <v>21</v>
      </c>
    </row>
    <row r="3" ht="25.5" customHeight="1">
      <c r="C3" s="22" t="s">
        <v>22</v>
      </c>
    </row>
    <row r="4" spans="1:9" ht="12.75">
      <c r="A4" s="79" t="s">
        <v>20</v>
      </c>
      <c r="B4" s="79" t="s">
        <v>0</v>
      </c>
      <c r="C4" s="81" t="s">
        <v>1</v>
      </c>
      <c r="D4" s="79" t="s">
        <v>2</v>
      </c>
      <c r="E4" s="79" t="s">
        <v>3</v>
      </c>
      <c r="F4" s="79" t="s">
        <v>9</v>
      </c>
      <c r="G4" s="79" t="s">
        <v>10</v>
      </c>
      <c r="H4" s="79" t="s">
        <v>11</v>
      </c>
      <c r="I4" s="79" t="s">
        <v>12</v>
      </c>
    </row>
    <row r="5" spans="1:9" ht="12.75">
      <c r="A5" s="80"/>
      <c r="B5" s="80"/>
      <c r="C5" s="80"/>
      <c r="D5" s="80"/>
      <c r="E5" s="80"/>
      <c r="F5" s="80"/>
      <c r="G5" s="80"/>
      <c r="H5" s="80"/>
      <c r="I5" s="80"/>
    </row>
    <row r="6" spans="1:9" ht="12.75">
      <c r="A6" s="83"/>
      <c r="B6" s="84">
        <v>4</v>
      </c>
      <c r="C6" s="85" t="str">
        <f>VLOOKUP(B6,'пр.взвешивания'!B5:C20,2,FALSE)</f>
        <v>САДОВНИКОВА Илона Игоревна</v>
      </c>
      <c r="D6" s="86" t="str">
        <f>VLOOKUP(C6,'пр.взвешивания'!C5:D20,2,FALSE)</f>
        <v>03.12.93, КМС</v>
      </c>
      <c r="E6" s="86" t="str">
        <f>VLOOKUP(D6,'пр.взвешивания'!D5:E20,2,FALSE)</f>
        <v>ПФО Пермский край, Березники МО</v>
      </c>
      <c r="F6" s="89"/>
      <c r="G6" s="90"/>
      <c r="H6" s="82"/>
      <c r="I6" s="79"/>
    </row>
    <row r="7" spans="1:9" ht="12.75">
      <c r="A7" s="83"/>
      <c r="B7" s="79"/>
      <c r="C7" s="85"/>
      <c r="D7" s="86"/>
      <c r="E7" s="86"/>
      <c r="F7" s="89"/>
      <c r="G7" s="89"/>
      <c r="H7" s="82"/>
      <c r="I7" s="79"/>
    </row>
    <row r="8" spans="1:9" ht="12.75">
      <c r="A8" s="87"/>
      <c r="B8" s="88">
        <v>8</v>
      </c>
      <c r="C8" s="85" t="str">
        <f>VLOOKUP(B8,'пр.взвешивания'!B7:C20,2,FALSE)</f>
        <v>ГРЕЧИШКИНА Анастасия ВячеславовнА</v>
      </c>
      <c r="D8" s="86" t="str">
        <f>VLOOKUP(C8,'пр.взвешивания'!C7:D20,2,FALSE)</f>
        <v>09.11.94 2</v>
      </c>
      <c r="E8" s="86" t="str">
        <f>VLOOKUP(D8,'пр.взвешивания'!D7:E20,2,FALSE)</f>
        <v>ЦФО Московская МО</v>
      </c>
      <c r="F8" s="89"/>
      <c r="G8" s="89"/>
      <c r="H8" s="79"/>
      <c r="I8" s="79"/>
    </row>
    <row r="9" spans="1:9" ht="12.75">
      <c r="A9" s="87"/>
      <c r="B9" s="79"/>
      <c r="C9" s="85"/>
      <c r="D9" s="86"/>
      <c r="E9" s="86"/>
      <c r="F9" s="89"/>
      <c r="G9" s="89"/>
      <c r="H9" s="79"/>
      <c r="I9" s="79"/>
    </row>
    <row r="10" ht="28.5" customHeight="1">
      <c r="E10" s="24" t="s">
        <v>23</v>
      </c>
    </row>
    <row r="11" spans="5:9" ht="19.5" customHeight="1">
      <c r="E11" s="24" t="s">
        <v>7</v>
      </c>
      <c r="F11" s="25"/>
      <c r="G11" s="25"/>
      <c r="H11" s="25"/>
      <c r="I11" s="25"/>
    </row>
    <row r="12" spans="5:9" ht="19.5" customHeight="1">
      <c r="E12" s="24" t="s">
        <v>8</v>
      </c>
      <c r="F12" s="1"/>
      <c r="G12" s="1"/>
      <c r="H12" s="1"/>
      <c r="I12" s="1"/>
    </row>
    <row r="13" ht="19.5" customHeight="1"/>
    <row r="14" ht="19.5" customHeight="1"/>
    <row r="15" spans="3:6" ht="21" customHeight="1">
      <c r="C15" s="22" t="s">
        <v>22</v>
      </c>
      <c r="F15" s="27" t="s">
        <v>69</v>
      </c>
    </row>
    <row r="16" spans="1:9" ht="12.75">
      <c r="A16" s="79" t="s">
        <v>20</v>
      </c>
      <c r="B16" s="79" t="s">
        <v>0</v>
      </c>
      <c r="C16" s="81" t="s">
        <v>1</v>
      </c>
      <c r="D16" s="79" t="s">
        <v>2</v>
      </c>
      <c r="E16" s="79" t="s">
        <v>3</v>
      </c>
      <c r="F16" s="79" t="s">
        <v>9</v>
      </c>
      <c r="G16" s="79" t="s">
        <v>10</v>
      </c>
      <c r="H16" s="79" t="s">
        <v>11</v>
      </c>
      <c r="I16" s="79" t="s">
        <v>12</v>
      </c>
    </row>
    <row r="17" spans="1:9" ht="12.75">
      <c r="A17" s="80"/>
      <c r="B17" s="80"/>
      <c r="C17" s="80"/>
      <c r="D17" s="80"/>
      <c r="E17" s="80"/>
      <c r="F17" s="80"/>
      <c r="G17" s="80"/>
      <c r="H17" s="80"/>
      <c r="I17" s="80"/>
    </row>
    <row r="18" spans="1:9" ht="12.75">
      <c r="A18" s="83"/>
      <c r="B18" s="84">
        <v>5</v>
      </c>
      <c r="C18" s="85" t="str">
        <f>VLOOKUP(B18,'пр.взвешивания'!B5:C20,2,FALSE)</f>
        <v>ДЮКОВА Екатерина Леонидовна </v>
      </c>
      <c r="D18" s="86" t="str">
        <f>VLOOKUP(C18,'пр.взвешивания'!C5:D20,2,FALSE)</f>
        <v>26.02.94,  1</v>
      </c>
      <c r="E18" s="86" t="str">
        <f>VLOOKUP(D18,'пр.взвешивания'!D5:E20,2,FALSE)</f>
        <v>СФО, Кемер.обл., Прокоп., МО</v>
      </c>
      <c r="F18" s="89"/>
      <c r="G18" s="90"/>
      <c r="H18" s="82"/>
      <c r="I18" s="79"/>
    </row>
    <row r="19" spans="1:9" ht="12.75">
      <c r="A19" s="83"/>
      <c r="B19" s="79"/>
      <c r="C19" s="85"/>
      <c r="D19" s="86"/>
      <c r="E19" s="86"/>
      <c r="F19" s="89"/>
      <c r="G19" s="89"/>
      <c r="H19" s="82"/>
      <c r="I19" s="79"/>
    </row>
    <row r="20" spans="1:9" ht="12.75">
      <c r="A20" s="87"/>
      <c r="B20" s="88">
        <v>3</v>
      </c>
      <c r="C20" s="85" t="str">
        <f>VLOOKUP(B20,'пр.взвешивания'!B5:C20,2,FALSE)</f>
        <v>КОВАЛЬЧУК Анна Сергеевна</v>
      </c>
      <c r="D20" s="85" t="str">
        <f>VLOOKUP(C20,'пр.взвешивания'!C5:D20,2,FALSE)</f>
        <v>23.12.93 1</v>
      </c>
      <c r="E20" s="85" t="str">
        <f>VLOOKUP(D20,'пр.взвешивания'!D5:E20,2,FALSE)</f>
        <v>ЮФО Волгоградская Калач</v>
      </c>
      <c r="F20" s="89"/>
      <c r="G20" s="89"/>
      <c r="H20" s="79"/>
      <c r="I20" s="79"/>
    </row>
    <row r="21" spans="1:9" ht="12.75">
      <c r="A21" s="87"/>
      <c r="B21" s="79"/>
      <c r="C21" s="85"/>
      <c r="D21" s="85"/>
      <c r="E21" s="85"/>
      <c r="F21" s="89"/>
      <c r="G21" s="89"/>
      <c r="H21" s="79"/>
      <c r="I21" s="79"/>
    </row>
    <row r="22" ht="24.75" customHeight="1">
      <c r="E22" s="24" t="s">
        <v>23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spans="5:9" ht="24.75" customHeight="1">
      <c r="E25" s="45"/>
      <c r="F25" s="4"/>
      <c r="G25" s="4"/>
      <c r="H25" s="4"/>
      <c r="I25" s="4"/>
    </row>
    <row r="26" spans="5:9" ht="12.75">
      <c r="E26" s="4"/>
      <c r="F26" s="4"/>
      <c r="G26" s="4"/>
      <c r="H26" s="4"/>
      <c r="I26" s="4"/>
    </row>
    <row r="27" spans="5:9" ht="12.75">
      <c r="E27" s="4"/>
      <c r="F27" s="4"/>
      <c r="G27" s="4"/>
      <c r="H27" s="4"/>
      <c r="I27" s="4"/>
    </row>
    <row r="28" spans="3:6" ht="38.25" customHeight="1">
      <c r="C28" s="26" t="s">
        <v>24</v>
      </c>
      <c r="E28" s="27"/>
      <c r="F28" s="27" t="s">
        <v>69</v>
      </c>
    </row>
    <row r="29" spans="1:9" ht="12.75">
      <c r="A29" s="79" t="s">
        <v>20</v>
      </c>
      <c r="B29" s="79" t="s">
        <v>0</v>
      </c>
      <c r="C29" s="81" t="s">
        <v>1</v>
      </c>
      <c r="D29" s="79" t="s">
        <v>2</v>
      </c>
      <c r="E29" s="79" t="s">
        <v>3</v>
      </c>
      <c r="F29" s="79" t="s">
        <v>9</v>
      </c>
      <c r="G29" s="79" t="s">
        <v>10</v>
      </c>
      <c r="H29" s="79" t="s">
        <v>11</v>
      </c>
      <c r="I29" s="79" t="s">
        <v>12</v>
      </c>
    </row>
    <row r="30" spans="1:9" ht="12.75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12.75" customHeight="1">
      <c r="A31" s="83"/>
      <c r="B31" s="79">
        <v>4</v>
      </c>
      <c r="C31" s="85" t="str">
        <f>VLOOKUP(B31,'пр.взвешивания'!B5:C20,2,FALSE)</f>
        <v>САДОВНИКОВА Илона Игоревна</v>
      </c>
      <c r="D31" s="85" t="str">
        <f>VLOOKUP(C31,'пр.взвешивания'!C5:D20,2,FALSE)</f>
        <v>03.12.93, КМС</v>
      </c>
      <c r="E31" s="85" t="str">
        <f>VLOOKUP(D31,'пр.взвешивания'!D5:E20,2,FALSE)</f>
        <v>ПФО Пермский край, Березники МО</v>
      </c>
      <c r="F31" s="89"/>
      <c r="G31" s="90"/>
      <c r="H31" s="82"/>
      <c r="I31" s="79"/>
    </row>
    <row r="32" spans="1:9" ht="12.75">
      <c r="A32" s="83"/>
      <c r="B32" s="79"/>
      <c r="C32" s="85"/>
      <c r="D32" s="85"/>
      <c r="E32" s="85"/>
      <c r="F32" s="89"/>
      <c r="G32" s="89"/>
      <c r="H32" s="82"/>
      <c r="I32" s="79"/>
    </row>
    <row r="33" spans="1:9" ht="12.75">
      <c r="A33" s="87"/>
      <c r="B33" s="79">
        <v>3</v>
      </c>
      <c r="C33" s="85" t="str">
        <f>VLOOKUP(B33,'пр.взвешивания'!B7:C22,2,FALSE)</f>
        <v>КОВАЛЬЧУК Анна Сергеевна</v>
      </c>
      <c r="D33" s="85" t="str">
        <f>VLOOKUP(C33,'пр.взвешивания'!C7:D22,2,FALSE)</f>
        <v>23.12.93 1</v>
      </c>
      <c r="E33" s="85" t="str">
        <f>VLOOKUP(D33,'пр.взвешивания'!D7:E22,2,FALSE)</f>
        <v>ЮФО Волгоградская Калач</v>
      </c>
      <c r="F33" s="89"/>
      <c r="G33" s="89"/>
      <c r="H33" s="79"/>
      <c r="I33" s="79"/>
    </row>
    <row r="34" spans="1:9" ht="12.75">
      <c r="A34" s="87"/>
      <c r="B34" s="79"/>
      <c r="C34" s="85"/>
      <c r="D34" s="85"/>
      <c r="E34" s="85"/>
      <c r="F34" s="89"/>
      <c r="G34" s="89"/>
      <c r="H34" s="79"/>
      <c r="I34" s="79"/>
    </row>
    <row r="35" ht="24.75" customHeight="1">
      <c r="E35" s="24" t="s">
        <v>23</v>
      </c>
    </row>
    <row r="36" spans="5:9" ht="24.75" customHeight="1">
      <c r="E36" s="24" t="s">
        <v>7</v>
      </c>
      <c r="F36" s="25"/>
      <c r="G36" s="25"/>
      <c r="H36" s="25"/>
      <c r="I36" s="25"/>
    </row>
    <row r="37" ht="24.75" customHeight="1">
      <c r="E37" s="24" t="s">
        <v>8</v>
      </c>
    </row>
    <row r="38" spans="5:9" ht="24.75" customHeight="1">
      <c r="E38" s="24" t="s">
        <v>8</v>
      </c>
      <c r="F38" s="25"/>
      <c r="G38" s="25"/>
      <c r="H38" s="25"/>
      <c r="I38" s="25"/>
    </row>
    <row r="39" ht="24.75" customHeight="1"/>
    <row r="40" ht="24.75" customHeight="1"/>
    <row r="41" ht="24.75" customHeight="1"/>
    <row r="42" ht="24.75" customHeight="1"/>
  </sheetData>
  <mergeCells count="81"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E31:E32"/>
    <mergeCell ref="F31:F32"/>
    <mergeCell ref="G31:G32"/>
    <mergeCell ref="H31:H32"/>
    <mergeCell ref="A31:A32"/>
    <mergeCell ref="B31:B32"/>
    <mergeCell ref="C31:C32"/>
    <mergeCell ref="D31:D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0:E21"/>
    <mergeCell ref="F20:F21"/>
    <mergeCell ref="G20:G21"/>
    <mergeCell ref="H20:H21"/>
    <mergeCell ref="A20:A21"/>
    <mergeCell ref="B20:B21"/>
    <mergeCell ref="C20:C21"/>
    <mergeCell ref="D20:D21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E16:E17"/>
    <mergeCell ref="F16:F17"/>
    <mergeCell ref="G16:G17"/>
    <mergeCell ref="H16:H17"/>
    <mergeCell ref="A16:A17"/>
    <mergeCell ref="B16:B17"/>
    <mergeCell ref="C16:C17"/>
    <mergeCell ref="D16:D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8:A9"/>
    <mergeCell ref="B8:B9"/>
    <mergeCell ref="C8:C9"/>
    <mergeCell ref="D8:D9"/>
    <mergeCell ref="H6:H7"/>
    <mergeCell ref="A6:A7"/>
    <mergeCell ref="B6:B7"/>
    <mergeCell ref="C6:C7"/>
    <mergeCell ref="D6:D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tabSelected="1" workbookViewId="0" topLeftCell="A1">
      <selection activeCell="Q35" sqref="A1:Q35"/>
    </sheetView>
  </sheetViews>
  <sheetFormatPr defaultColWidth="9.140625" defaultRowHeight="12.75"/>
  <cols>
    <col min="1" max="1" width="4.140625" style="0" customWidth="1"/>
    <col min="2" max="2" width="19.28125" style="0" customWidth="1"/>
    <col min="3" max="3" width="7.421875" style="0" customWidth="1"/>
    <col min="4" max="4" width="14.28125" style="0" customWidth="1"/>
    <col min="5" max="10" width="4.7109375" style="0" customWidth="1"/>
    <col min="11" max="11" width="1.57421875" style="0" customWidth="1"/>
    <col min="12" max="12" width="4.28125" style="0" customWidth="1"/>
    <col min="13" max="13" width="19.28125" style="0" customWidth="1"/>
    <col min="14" max="14" width="7.8515625" style="0" customWidth="1"/>
    <col min="15" max="15" width="15.28125" style="0" customWidth="1"/>
    <col min="16" max="16" width="6.28125" style="0" customWidth="1"/>
    <col min="17" max="17" width="14.421875" style="0" customWidth="1"/>
  </cols>
  <sheetData>
    <row r="1" spans="1:17" ht="24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9.5" customHeight="1" thickBot="1">
      <c r="A2" s="186" t="s">
        <v>29</v>
      </c>
      <c r="B2" s="187"/>
      <c r="C2" s="187"/>
      <c r="D2" s="187"/>
      <c r="E2" s="187"/>
      <c r="F2" s="187"/>
      <c r="G2" s="187"/>
      <c r="H2" s="187"/>
      <c r="I2" s="187"/>
      <c r="J2" s="29"/>
      <c r="K2" s="188" t="str">
        <f>HYPERLINK('[3]реквизиты'!$L$7)</f>
        <v>ИТОГОВЫЙ ПРОТОКОЛ</v>
      </c>
      <c r="L2" s="188"/>
      <c r="M2" s="188"/>
      <c r="N2" s="188"/>
      <c r="O2" s="188"/>
      <c r="P2" s="188"/>
      <c r="Q2" s="60"/>
    </row>
    <row r="3" spans="1:17" ht="32.25" customHeight="1" thickBot="1">
      <c r="A3" s="29"/>
      <c r="B3" s="55"/>
      <c r="C3" s="192" t="str">
        <f>HYPERLINK('[2]реквизиты'!$A$2)</f>
        <v>IV Летняя спартакиада учащихся России по САМБО среди  девушек 1993-94 гг.р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  <c r="O3" s="55"/>
      <c r="P3" s="55"/>
      <c r="Q3" s="55"/>
    </row>
    <row r="4" spans="1:18" ht="18.75" customHeight="1" thickBot="1">
      <c r="A4" s="189" t="str">
        <f>HYPERLINK('[2]реквизиты'!$A$3)</f>
        <v>15 -19 июля 2009 г.                     г. Пенза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53"/>
    </row>
    <row r="5" spans="1:18" ht="25.5" customHeight="1" thickBot="1">
      <c r="A5" s="5" t="s">
        <v>7</v>
      </c>
      <c r="B5" s="29"/>
      <c r="C5" s="29"/>
      <c r="D5" s="5"/>
      <c r="E5" s="29"/>
      <c r="F5" s="29"/>
      <c r="G5" s="185"/>
      <c r="H5" s="185"/>
      <c r="I5" s="185"/>
      <c r="J5" s="29"/>
      <c r="K5" s="29"/>
      <c r="L5" s="29"/>
      <c r="M5" s="29"/>
      <c r="N5" s="5"/>
      <c r="O5" s="29"/>
      <c r="P5" s="190" t="s">
        <v>67</v>
      </c>
      <c r="Q5" s="191"/>
      <c r="R5" s="54"/>
    </row>
    <row r="6" spans="1:18" ht="30" customHeight="1" thickBot="1">
      <c r="A6" s="125" t="s">
        <v>0</v>
      </c>
      <c r="B6" s="125" t="s">
        <v>1</v>
      </c>
      <c r="C6" s="125" t="s">
        <v>2</v>
      </c>
      <c r="D6" s="125" t="s">
        <v>3</v>
      </c>
      <c r="E6" s="128" t="s">
        <v>4</v>
      </c>
      <c r="F6" s="129"/>
      <c r="G6" s="129"/>
      <c r="H6" s="130"/>
      <c r="I6" s="142" t="s">
        <v>5</v>
      </c>
      <c r="J6" s="152" t="s">
        <v>6</v>
      </c>
      <c r="L6" s="152" t="s">
        <v>6</v>
      </c>
      <c r="M6" s="157" t="s">
        <v>1</v>
      </c>
      <c r="N6" s="159" t="s">
        <v>17</v>
      </c>
      <c r="O6" s="159" t="s">
        <v>18</v>
      </c>
      <c r="P6" s="168" t="s">
        <v>31</v>
      </c>
      <c r="Q6" s="150" t="s">
        <v>19</v>
      </c>
      <c r="R6" s="4"/>
    </row>
    <row r="7" spans="1:17" ht="19.5" customHeight="1" thickBot="1">
      <c r="A7" s="126"/>
      <c r="B7" s="126"/>
      <c r="C7" s="126"/>
      <c r="D7" s="127"/>
      <c r="E7" s="49">
        <v>1</v>
      </c>
      <c r="F7" s="50">
        <v>2</v>
      </c>
      <c r="G7" s="50">
        <v>3</v>
      </c>
      <c r="H7" s="51">
        <v>4</v>
      </c>
      <c r="I7" s="143"/>
      <c r="J7" s="153"/>
      <c r="L7" s="156"/>
      <c r="M7" s="158"/>
      <c r="N7" s="160"/>
      <c r="O7" s="160"/>
      <c r="P7" s="169"/>
      <c r="Q7" s="151"/>
    </row>
    <row r="8" spans="1:17" ht="13.5" customHeight="1">
      <c r="A8" s="141">
        <v>1</v>
      </c>
      <c r="B8" s="121" t="str">
        <f>HYPERLINK('пр.взвешивания'!C5)</f>
        <v>ПЛОТНИКОВА Олеся Анатольевна</v>
      </c>
      <c r="C8" s="122" t="str">
        <f>HYPERLINK('пр.взвешивания'!D5)</f>
        <v>07.03.93 1</v>
      </c>
      <c r="D8" s="113" t="str">
        <f>HYPERLINK('пр.взвешивания'!E5)</f>
        <v>ДВФО ЕАО Биробиджан</v>
      </c>
      <c r="E8" s="32"/>
      <c r="F8" s="33">
        <v>0</v>
      </c>
      <c r="G8" s="34">
        <v>0</v>
      </c>
      <c r="H8" s="62">
        <v>0</v>
      </c>
      <c r="I8" s="111">
        <f>SUM(E8:H8)</f>
        <v>0</v>
      </c>
      <c r="J8" s="139">
        <v>4</v>
      </c>
      <c r="K8" s="195">
        <v>4</v>
      </c>
      <c r="L8" s="149">
        <v>1</v>
      </c>
      <c r="M8" s="161" t="str">
        <f>VLOOKUP(K8,'пр.взвешивания'!B5:G20,2,FALSE)</f>
        <v>САДОВНИКОВА Илона Игоревна</v>
      </c>
      <c r="N8" s="163" t="str">
        <f>VLOOKUP(K8,'пр.взвешивания'!B5:G20,3,FALSE)</f>
        <v>03.12.93, КМС</v>
      </c>
      <c r="O8" s="165" t="str">
        <f>VLOOKUP(K8,'пр.взвешивания'!B5:G20,4,FALSE)</f>
        <v>ПФО Пермский край, Березники МО</v>
      </c>
      <c r="P8" s="171" t="str">
        <f>VLOOKUP(K8,'пр.взвешивания'!B5:G20,5,FALSE)</f>
        <v>СДЮШОР</v>
      </c>
      <c r="Q8" s="154" t="str">
        <f>VLOOKUP(K8,'пр.взвешивания'!B5:G20,6,FALSE)</f>
        <v>Федосеева Е.</v>
      </c>
    </row>
    <row r="9" spans="1:17" ht="13.5" customHeight="1">
      <c r="A9" s="98"/>
      <c r="B9" s="106"/>
      <c r="C9" s="108"/>
      <c r="D9" s="114"/>
      <c r="E9" s="10"/>
      <c r="F9" s="11">
        <f>HYPERLINK(круги!H5)</f>
      </c>
      <c r="G9" s="12">
        <f>HYPERLINK(круги!H14)</f>
      </c>
      <c r="H9" s="63">
        <f>HYPERLINK(круги!H23)</f>
      </c>
      <c r="I9" s="112"/>
      <c r="J9" s="140"/>
      <c r="K9" s="195"/>
      <c r="L9" s="145"/>
      <c r="M9" s="162"/>
      <c r="N9" s="164"/>
      <c r="O9" s="166"/>
      <c r="P9" s="172"/>
      <c r="Q9" s="155"/>
    </row>
    <row r="10" spans="1:17" ht="13.5" customHeight="1">
      <c r="A10" s="118">
        <v>2</v>
      </c>
      <c r="B10" s="105" t="str">
        <f>HYPERLINK('пр.взвешивания'!C7)</f>
        <v>ТАРАСОВА Ольга Юрьевна</v>
      </c>
      <c r="C10" s="107" t="str">
        <f>HYPERLINK('пр.взвешивания'!D7)</f>
        <v>25.08.93 кмс</v>
      </c>
      <c r="D10" s="119" t="str">
        <f>HYPERLINK('пр.взвешивания'!E7)</f>
        <v>Москва МКС</v>
      </c>
      <c r="E10" s="36">
        <v>3</v>
      </c>
      <c r="F10" s="37"/>
      <c r="G10" s="38">
        <v>1</v>
      </c>
      <c r="H10" s="44">
        <v>0</v>
      </c>
      <c r="I10" s="112">
        <f>SUM(E10:H10)</f>
        <v>4</v>
      </c>
      <c r="J10" s="137">
        <v>3</v>
      </c>
      <c r="K10" s="195">
        <v>3</v>
      </c>
      <c r="L10" s="92">
        <v>2</v>
      </c>
      <c r="M10" s="162" t="str">
        <f>VLOOKUP(K10,'пр.взвешивания'!B5:G20,2,FALSE)</f>
        <v>КОВАЛЬЧУК Анна Сергеевна</v>
      </c>
      <c r="N10" s="174" t="str">
        <f>VLOOKUP(K10,'пр.взвешивания'!B5:G20,3,FALSE)</f>
        <v>23.12.93 1</v>
      </c>
      <c r="O10" s="167" t="str">
        <f>VLOOKUP(K10,'пр.взвешивания'!B5:G20,4,FALSE)</f>
        <v>ЮФО Волгоградская Калач</v>
      </c>
      <c r="P10" s="170" t="str">
        <f>VLOOKUP(K10,'пр.взвешивания'!B5:G20,5,FALSE)</f>
        <v>ДЮСШ</v>
      </c>
      <c r="Q10" s="173" t="str">
        <f>VLOOKUP(K10,'пр.взвешивания'!B5:G20,6,FALSE)</f>
        <v>Кажимов ДМ</v>
      </c>
    </row>
    <row r="11" spans="1:17" ht="13.5" customHeight="1">
      <c r="A11" s="118"/>
      <c r="B11" s="106"/>
      <c r="C11" s="108"/>
      <c r="D11" s="114"/>
      <c r="E11" s="16">
        <f>HYPERLINK(круги!H7)</f>
      </c>
      <c r="F11" s="14"/>
      <c r="G11" s="11">
        <f>HYPERLINK(круги!H29)</f>
      </c>
      <c r="H11" s="63">
        <f>HYPERLINK(круги!H18)</f>
      </c>
      <c r="I11" s="112"/>
      <c r="J11" s="137"/>
      <c r="K11" s="195"/>
      <c r="L11" s="92"/>
      <c r="M11" s="162"/>
      <c r="N11" s="174"/>
      <c r="O11" s="167"/>
      <c r="P11" s="170"/>
      <c r="Q11" s="173"/>
    </row>
    <row r="12" spans="1:17" ht="13.5" customHeight="1">
      <c r="A12" s="92">
        <v>3</v>
      </c>
      <c r="B12" s="105" t="str">
        <f>HYPERLINK('пр.взвешивания'!C9)</f>
        <v>КОВАЛЬЧУК Анна Сергеевна</v>
      </c>
      <c r="C12" s="107" t="str">
        <f>HYPERLINK('пр.взвешивания'!D9)</f>
        <v>23.12.93 1</v>
      </c>
      <c r="D12" s="119" t="str">
        <f>HYPERLINK('пр.взвешивания'!E9)</f>
        <v>ЮФО Волгоградская Калач</v>
      </c>
      <c r="E12" s="40">
        <v>4</v>
      </c>
      <c r="F12" s="41">
        <v>3</v>
      </c>
      <c r="G12" s="42"/>
      <c r="H12" s="64">
        <v>0</v>
      </c>
      <c r="I12" s="112">
        <f>SUM(E12:H12)</f>
        <v>7</v>
      </c>
      <c r="J12" s="138">
        <v>2</v>
      </c>
      <c r="K12" s="195">
        <v>8</v>
      </c>
      <c r="L12" s="98">
        <v>3</v>
      </c>
      <c r="M12" s="162" t="str">
        <f>VLOOKUP(K12,'пр.взвешивания'!B5:G20,2,FALSE)</f>
        <v>ГРЕЧИШКИНА Анастасия ВячеславовнА</v>
      </c>
      <c r="N12" s="174" t="str">
        <f>VLOOKUP(K12,'пр.взвешивания'!B5:G20,3,FALSE)</f>
        <v>09.11.94 2</v>
      </c>
      <c r="O12" s="167" t="str">
        <f>VLOOKUP(K12,'пр.взвешивания'!B5:G20,4,FALSE)</f>
        <v>ЦФО Московская МО</v>
      </c>
      <c r="P12" s="170" t="str">
        <f>VLOOKUP(K12,'пр.взвешивания'!B5:G20,5,FALSE)</f>
        <v>СК</v>
      </c>
      <c r="Q12" s="173" t="str">
        <f>VLOOKUP(K12,'пр.взвешивания'!B5:G20,6,FALSE)</f>
        <v>Абдулаев Р</v>
      </c>
    </row>
    <row r="13" spans="1:17" ht="13.5" customHeight="1">
      <c r="A13" s="92"/>
      <c r="B13" s="106"/>
      <c r="C13" s="108"/>
      <c r="D13" s="114"/>
      <c r="E13" s="16" t="s">
        <v>72</v>
      </c>
      <c r="F13" s="11">
        <f>HYPERLINK(круги!H27)</f>
      </c>
      <c r="G13" s="21"/>
      <c r="H13" s="63">
        <f>HYPERLINK(круги!H11)</f>
      </c>
      <c r="I13" s="112"/>
      <c r="J13" s="138"/>
      <c r="K13" s="195"/>
      <c r="L13" s="98"/>
      <c r="M13" s="162"/>
      <c r="N13" s="174"/>
      <c r="O13" s="167"/>
      <c r="P13" s="170"/>
      <c r="Q13" s="173"/>
    </row>
    <row r="14" spans="1:17" ht="13.5" customHeight="1">
      <c r="A14" s="145">
        <v>4</v>
      </c>
      <c r="B14" s="105" t="str">
        <f>HYPERLINK('пр.взвешивания'!C11)</f>
        <v>САДОВНИКОВА Илона Игоревна</v>
      </c>
      <c r="C14" s="107" t="str">
        <f>HYPERLINK('пр.взвешивания'!D11)</f>
        <v>03.12.93, КМС</v>
      </c>
      <c r="D14" s="119" t="str">
        <f>HYPERLINK('пр.взвешивания'!E11)</f>
        <v>ПФО Пермский край, Березники МО</v>
      </c>
      <c r="E14" s="36">
        <v>3</v>
      </c>
      <c r="F14" s="44">
        <v>3</v>
      </c>
      <c r="G14" s="41">
        <v>3</v>
      </c>
      <c r="H14" s="21"/>
      <c r="I14" s="112">
        <f>SUM(E14:H14)</f>
        <v>9</v>
      </c>
      <c r="J14" s="123">
        <v>1</v>
      </c>
      <c r="K14" s="195">
        <v>5</v>
      </c>
      <c r="L14" s="98">
        <v>3</v>
      </c>
      <c r="M14" s="162" t="str">
        <f>VLOOKUP(K14,'пр.взвешивания'!B5:G20,2,FALSE)</f>
        <v>ДЮКОВА Екатерина Леонидовна </v>
      </c>
      <c r="N14" s="174" t="str">
        <f>VLOOKUP(K14,'пр.взвешивания'!B5:G20,3,FALSE)</f>
        <v>26.02.94,  1</v>
      </c>
      <c r="O14" s="167" t="str">
        <f>VLOOKUP(K14,'пр.взвешивания'!B5:G20,4,FALSE)</f>
        <v>СФО, Кемер.обл., Прокоп., МО</v>
      </c>
      <c r="P14" s="170" t="str">
        <f>VLOOKUP(K14,'пр.взвешивания'!B5:G20,5,FALSE)</f>
        <v>ДЮСШ </v>
      </c>
      <c r="Q14" s="173" t="str">
        <f>VLOOKUP(K14,'пр.взвешивания'!B5:G20,6,FALSE)</f>
        <v>Сергеев В.А.</v>
      </c>
    </row>
    <row r="15" spans="1:17" ht="13.5" customHeight="1" thickBot="1">
      <c r="A15" s="146"/>
      <c r="B15" s="147"/>
      <c r="C15" s="115"/>
      <c r="D15" s="135"/>
      <c r="E15" s="17">
        <f>HYPERLINK(круги!H25)</f>
      </c>
      <c r="F15" s="18">
        <f>HYPERLINK(круги!H20)</f>
      </c>
      <c r="G15" s="15">
        <f>HYPERLINK(круги!H9)</f>
      </c>
      <c r="H15" s="65"/>
      <c r="I15" s="136"/>
      <c r="J15" s="124"/>
      <c r="K15" s="195"/>
      <c r="L15" s="98"/>
      <c r="M15" s="162"/>
      <c r="N15" s="174"/>
      <c r="O15" s="167"/>
      <c r="P15" s="170"/>
      <c r="Q15" s="173"/>
    </row>
    <row r="16" spans="1:17" ht="13.5" customHeight="1" thickBot="1">
      <c r="A16" s="5" t="s">
        <v>8</v>
      </c>
      <c r="I16" s="61"/>
      <c r="K16" s="196">
        <v>2</v>
      </c>
      <c r="L16" s="118">
        <v>5</v>
      </c>
      <c r="M16" s="162" t="str">
        <f>VLOOKUP(K16,'пр.взвешивания'!B5:G20,2,FALSE)</f>
        <v>ТАРАСОВА Ольга Юрьевна</v>
      </c>
      <c r="N16" s="175" t="str">
        <f>VLOOKUP(K16,'пр.взвешивания'!B5:G20,3,FALSE)</f>
        <v>25.08.93 кмс</v>
      </c>
      <c r="O16" s="176" t="str">
        <f>VLOOKUP(K16,'пр.взвешивания'!B5:G20,4,FALSE)</f>
        <v>Москва МКС</v>
      </c>
      <c r="P16" s="177" t="str">
        <f>VLOOKUP(K16,'пр.взвешивания'!B5:G20,5,FALSE)</f>
        <v>СДЮШОР</v>
      </c>
      <c r="Q16" s="178" t="str">
        <f>VLOOKUP(K16,'пр.взвешивания'!B5:G20,6,FALSE)</f>
        <v>Кожевникова ВБ Коржавин НВ</v>
      </c>
    </row>
    <row r="17" spans="1:17" ht="13.5" customHeight="1" thickBot="1">
      <c r="A17" s="125" t="s">
        <v>0</v>
      </c>
      <c r="B17" s="125" t="s">
        <v>1</v>
      </c>
      <c r="C17" s="125" t="s">
        <v>2</v>
      </c>
      <c r="D17" s="125" t="s">
        <v>3</v>
      </c>
      <c r="E17" s="128" t="s">
        <v>4</v>
      </c>
      <c r="F17" s="129"/>
      <c r="G17" s="129"/>
      <c r="H17" s="130"/>
      <c r="I17" s="131" t="s">
        <v>5</v>
      </c>
      <c r="J17" s="133" t="s">
        <v>6</v>
      </c>
      <c r="K17" s="196"/>
      <c r="L17" s="118"/>
      <c r="M17" s="162"/>
      <c r="N17" s="175"/>
      <c r="O17" s="176"/>
      <c r="P17" s="177"/>
      <c r="Q17" s="178"/>
    </row>
    <row r="18" spans="1:17" ht="13.5" customHeight="1" thickBot="1">
      <c r="A18" s="126"/>
      <c r="B18" s="126"/>
      <c r="C18" s="126"/>
      <c r="D18" s="127"/>
      <c r="E18" s="2">
        <v>1</v>
      </c>
      <c r="F18" s="3">
        <v>2</v>
      </c>
      <c r="G18" s="3">
        <v>3</v>
      </c>
      <c r="H18" s="9">
        <v>4</v>
      </c>
      <c r="I18" s="132"/>
      <c r="J18" s="134"/>
      <c r="K18" s="196">
        <v>6</v>
      </c>
      <c r="L18" s="118">
        <v>5</v>
      </c>
      <c r="M18" s="162" t="str">
        <f>VLOOKUP(K18,'пр.взвешивания'!B5:G20,2,FALSE)</f>
        <v>КИТУНИНА Светлана Александровна</v>
      </c>
      <c r="N18" s="175" t="str">
        <f>VLOOKUP(K18,'пр.взвешивания'!B5:G20,3,FALSE)</f>
        <v>15.07.94 кмс</v>
      </c>
      <c r="O18" s="176" t="str">
        <f>VLOOKUP(K18,'пр.взвешивания'!B5:G20,4,FALSE)</f>
        <v>УФО Челябинская Челябинск</v>
      </c>
      <c r="P18" s="177" t="str">
        <f>VLOOKUP(K18,'пр.взвешивания'!B5:G20,5,FALSE)</f>
        <v>СДЮШОР</v>
      </c>
      <c r="Q18" s="178" t="str">
        <f>VLOOKUP(K18,'пр.взвешивания'!B5:G20,6,FALSE)</f>
        <v>Брызгалов ВА</v>
      </c>
    </row>
    <row r="19" spans="1:17" ht="13.5" customHeight="1">
      <c r="A19" s="120">
        <v>5</v>
      </c>
      <c r="B19" s="121" t="str">
        <f>HYPERLINK('пр.взвешивания'!C13)</f>
        <v>ДЮКОВА Екатерина Леонидовна </v>
      </c>
      <c r="C19" s="122" t="str">
        <f>HYPERLINK('пр.взвешивания'!D13)</f>
        <v>26.02.94,  1</v>
      </c>
      <c r="D19" s="113" t="str">
        <f>HYPERLINK('пр.взвешивания'!E13)</f>
        <v>СФО, Кемер.обл., Прокоп., МО</v>
      </c>
      <c r="E19" s="32"/>
      <c r="F19" s="33">
        <v>4</v>
      </c>
      <c r="G19" s="34">
        <v>3.5</v>
      </c>
      <c r="H19" s="35">
        <v>4</v>
      </c>
      <c r="I19" s="111">
        <f>SUM(E19:H19)</f>
        <v>11.5</v>
      </c>
      <c r="J19" s="116">
        <v>1</v>
      </c>
      <c r="K19" s="196"/>
      <c r="L19" s="118"/>
      <c r="M19" s="162"/>
      <c r="N19" s="175"/>
      <c r="O19" s="176"/>
      <c r="P19" s="177"/>
      <c r="Q19" s="178"/>
    </row>
    <row r="20" spans="1:17" ht="13.5" customHeight="1">
      <c r="A20" s="118"/>
      <c r="B20" s="106"/>
      <c r="C20" s="108"/>
      <c r="D20" s="114"/>
      <c r="E20" s="10"/>
      <c r="F20" s="11" t="s">
        <v>70</v>
      </c>
      <c r="G20" s="12">
        <f>HYPERLINK(круги!H43)</f>
      </c>
      <c r="H20" s="13" t="s">
        <v>74</v>
      </c>
      <c r="I20" s="112"/>
      <c r="J20" s="117"/>
      <c r="K20" s="196">
        <v>1</v>
      </c>
      <c r="L20" s="118">
        <v>7</v>
      </c>
      <c r="M20" s="162" t="str">
        <f>VLOOKUP(K20,'пр.взвешивания'!B5:G20,2,FALSE)</f>
        <v>ПЛОТНИКОВА Олеся Анатольевна</v>
      </c>
      <c r="N20" s="175" t="str">
        <f>VLOOKUP(K20,'пр.взвешивания'!B5:G20,3,FALSE)</f>
        <v>07.03.93 1</v>
      </c>
      <c r="O20" s="176" t="str">
        <f>VLOOKUP(K20,'пр.взвешивания'!B5:G20,4,FALSE)</f>
        <v>ДВФО ЕАО Биробиджан</v>
      </c>
      <c r="P20" s="177" t="str">
        <f>VLOOKUP(K20,'пр.взвешивания'!B5:G20,5,FALSE)</f>
        <v>ДЮСШ</v>
      </c>
      <c r="Q20" s="178" t="str">
        <f>VLOOKUP(K20,'пр.взвешивания'!B5:G20,6,FALSE)</f>
        <v>Алеев ВА</v>
      </c>
    </row>
    <row r="21" spans="1:17" ht="13.5" customHeight="1">
      <c r="A21" s="118">
        <v>6</v>
      </c>
      <c r="B21" s="105" t="str">
        <f>HYPERLINK('пр.взвешивания'!C15)</f>
        <v>КИТУНИНА Светлана Александровна</v>
      </c>
      <c r="C21" s="107" t="str">
        <f>HYPERLINK('пр.взвешивания'!D15)</f>
        <v>15.07.94 кмс</v>
      </c>
      <c r="D21" s="119" t="str">
        <f>HYPERLINK('пр.взвешивания'!E15)</f>
        <v>УФО Челябинская Челябинск</v>
      </c>
      <c r="E21" s="36">
        <v>0</v>
      </c>
      <c r="F21" s="37"/>
      <c r="G21" s="38">
        <v>4</v>
      </c>
      <c r="H21" s="39">
        <v>0</v>
      </c>
      <c r="I21" s="112">
        <f>SUM(E21:H21)</f>
        <v>4</v>
      </c>
      <c r="J21" s="117">
        <v>3</v>
      </c>
      <c r="K21" s="196"/>
      <c r="L21" s="118"/>
      <c r="M21" s="162"/>
      <c r="N21" s="175"/>
      <c r="O21" s="176"/>
      <c r="P21" s="177"/>
      <c r="Q21" s="178"/>
    </row>
    <row r="22" spans="1:17" ht="13.5" customHeight="1">
      <c r="A22" s="118"/>
      <c r="B22" s="106"/>
      <c r="C22" s="108"/>
      <c r="D22" s="114"/>
      <c r="E22" s="16">
        <f>HYPERLINK(круги!H36)</f>
      </c>
      <c r="F22" s="14"/>
      <c r="G22" s="11" t="s">
        <v>75</v>
      </c>
      <c r="H22" s="13">
        <f>HYPERLINK(круги!H47)</f>
      </c>
      <c r="I22" s="112"/>
      <c r="J22" s="117"/>
      <c r="K22" s="196">
        <v>7</v>
      </c>
      <c r="L22" s="118">
        <v>7</v>
      </c>
      <c r="M22" s="162" t="str">
        <f>VLOOKUP(K22,'пр.взвешивания'!B5:G20,2,FALSE)</f>
        <v>ГРОМОВА Юлия Сергеевна</v>
      </c>
      <c r="N22" s="175" t="str">
        <f>VLOOKUP(K22,'пр.взвешивания'!B5:G20,3,FALSE)</f>
        <v>28.08.93 2</v>
      </c>
      <c r="O22" s="176" t="str">
        <f>VLOOKUP(K22,'пр.взвешивания'!B5:G20,4,FALSE)</f>
        <v>СЗФО Мурманская Апатиты МО</v>
      </c>
      <c r="P22" s="177" t="str">
        <f>VLOOKUP(K22,'пр.взвешивания'!B5:G20,5,FALSE)</f>
        <v>ДЮСШ</v>
      </c>
      <c r="Q22" s="178" t="str">
        <f>VLOOKUP(K22,'пр.взвешивания'!B5:G20,6,FALSE)</f>
        <v>Студеникин НЮ</v>
      </c>
    </row>
    <row r="23" spans="1:17" ht="13.5" customHeight="1" thickBot="1">
      <c r="A23" s="148">
        <v>7</v>
      </c>
      <c r="B23" s="105" t="str">
        <f>HYPERLINK('пр.взвешивания'!C17)</f>
        <v>ГРОМОВА Юлия Сергеевна</v>
      </c>
      <c r="C23" s="107" t="str">
        <f>HYPERLINK('пр.взвешивания'!D17)</f>
        <v>28.08.93 2</v>
      </c>
      <c r="D23" s="119" t="str">
        <f>HYPERLINK('пр.взвешивания'!E17)</f>
        <v>СЗФО Мурманская Апатиты МО</v>
      </c>
      <c r="E23" s="40">
        <v>0.5</v>
      </c>
      <c r="F23" s="41">
        <v>0</v>
      </c>
      <c r="G23" s="42"/>
      <c r="H23" s="43">
        <v>0</v>
      </c>
      <c r="I23" s="112">
        <f>SUM(E23:H23)</f>
        <v>0.5</v>
      </c>
      <c r="J23" s="102">
        <v>4</v>
      </c>
      <c r="K23" s="196"/>
      <c r="L23" s="181"/>
      <c r="M23" s="182"/>
      <c r="N23" s="183"/>
      <c r="O23" s="184"/>
      <c r="P23" s="179"/>
      <c r="Q23" s="180"/>
    </row>
    <row r="24" spans="1:10" ht="13.5" customHeight="1">
      <c r="A24" s="148"/>
      <c r="B24" s="106"/>
      <c r="C24" s="108"/>
      <c r="D24" s="114"/>
      <c r="E24" s="16">
        <f>HYPERLINK(круги!H45)</f>
      </c>
      <c r="F24" s="11">
        <f>HYPERLINK(круги!H56)</f>
      </c>
      <c r="G24" s="21"/>
      <c r="H24" s="13">
        <f>HYPERLINK(круги!H40)</f>
      </c>
      <c r="I24" s="112"/>
      <c r="J24" s="102"/>
    </row>
    <row r="25" spans="1:10" ht="13.5" customHeight="1">
      <c r="A25" s="98">
        <v>8</v>
      </c>
      <c r="B25" s="105" t="str">
        <f>HYPERLINK('пр.взвешивания'!C19)</f>
        <v>ГРЕЧИШКИНА Анастасия ВячеславовнА</v>
      </c>
      <c r="C25" s="107" t="str">
        <f>HYPERLINK('пр.взвешивания'!D19)</f>
        <v>09.11.94 2</v>
      </c>
      <c r="D25" s="119" t="str">
        <f>HYPERLINK('пр.взвешивания'!E19)</f>
        <v>ЦФО Московская МО</v>
      </c>
      <c r="E25" s="36">
        <v>0</v>
      </c>
      <c r="F25" s="44">
        <v>4</v>
      </c>
      <c r="G25" s="41">
        <v>4</v>
      </c>
      <c r="H25" s="19"/>
      <c r="I25" s="112">
        <f>SUM(E25:H25)</f>
        <v>8</v>
      </c>
      <c r="J25" s="103">
        <v>2</v>
      </c>
    </row>
    <row r="26" spans="1:10" ht="13.5" customHeight="1" thickBot="1">
      <c r="A26" s="101"/>
      <c r="B26" s="147"/>
      <c r="C26" s="115"/>
      <c r="D26" s="135"/>
      <c r="E26" s="17">
        <f>HYPERLINK(круги!H54)</f>
      </c>
      <c r="F26" s="18" t="s">
        <v>73</v>
      </c>
      <c r="G26" s="15" t="s">
        <v>71</v>
      </c>
      <c r="H26" s="20"/>
      <c r="I26" s="136"/>
      <c r="J26" s="104"/>
    </row>
    <row r="27" spans="1:8" ht="23.25" customHeight="1" thickBot="1">
      <c r="A27" s="52"/>
      <c r="B27" s="52" t="s">
        <v>28</v>
      </c>
      <c r="C27" s="52"/>
      <c r="D27" s="52"/>
      <c r="E27" s="52"/>
      <c r="F27" s="52" t="s">
        <v>24</v>
      </c>
      <c r="G27" s="52"/>
      <c r="H27" s="52"/>
    </row>
    <row r="28" spans="1:17" ht="12.75" customHeight="1" thickBot="1">
      <c r="A28" s="149">
        <v>4</v>
      </c>
      <c r="B28" s="99" t="str">
        <f>VLOOKUP(A28,'пр.взвешивания'!B5:C20,2,FALSE)</f>
        <v>САДОВНИКОВА Илона Игоревна</v>
      </c>
      <c r="C28" s="100" t="str">
        <f>VLOOKUP(A28,'пр.взвешивания'!B5:G20,3,FALSE)</f>
        <v>03.12.93, КМС</v>
      </c>
      <c r="D28" s="109" t="str">
        <f>VLOOKUP(A28,'пр.взвешивания'!B5:G20,4,FALSE)</f>
        <v>ПФО Пермский край, Березники МО</v>
      </c>
      <c r="E28" s="48"/>
      <c r="F28" s="48"/>
      <c r="G28" s="48"/>
      <c r="H28" s="48"/>
      <c r="I28" s="47"/>
      <c r="J28" s="30"/>
      <c r="K28" s="30"/>
      <c r="L28" s="30"/>
      <c r="M28" s="30"/>
      <c r="N28" s="30"/>
      <c r="O28" s="30"/>
      <c r="P28" s="30"/>
      <c r="Q28" s="30"/>
    </row>
    <row r="29" spans="1:9" ht="12.75" customHeight="1">
      <c r="A29" s="145"/>
      <c r="B29" s="94"/>
      <c r="C29" s="79"/>
      <c r="D29" s="110"/>
      <c r="E29" s="72">
        <v>4</v>
      </c>
      <c r="F29" s="48"/>
      <c r="G29" s="48"/>
      <c r="H29" s="48"/>
      <c r="I29" s="47"/>
    </row>
    <row r="30" spans="1:9" ht="12.75" customHeight="1" thickBot="1">
      <c r="A30" s="98">
        <v>8</v>
      </c>
      <c r="B30" s="94" t="str">
        <f>VLOOKUP(A30,'пр.взвешивания'!B5:E20,2,FALSE)</f>
        <v>ГРЕЧИШКИНА Анастасия ВячеславовнА</v>
      </c>
      <c r="C30" s="79" t="str">
        <f>VLOOKUP(A30,'пр.взвешивания'!B5:G22,3,FALSE)</f>
        <v>09.11.94 2</v>
      </c>
      <c r="D30" s="110" t="str">
        <f>VLOOKUP(A30,'пр.взвешивания'!B5:G22,4,FALSE)</f>
        <v>ЦФО Московская МО</v>
      </c>
      <c r="E30" s="73" t="s">
        <v>76</v>
      </c>
      <c r="F30" s="67"/>
      <c r="G30" s="68"/>
      <c r="H30" s="48"/>
      <c r="I30" s="47"/>
    </row>
    <row r="31" spans="1:17" ht="12.75" customHeight="1" thickBot="1">
      <c r="A31" s="101"/>
      <c r="B31" s="95"/>
      <c r="C31" s="96"/>
      <c r="D31" s="144"/>
      <c r="E31" s="48"/>
      <c r="F31" s="69"/>
      <c r="G31" s="69"/>
      <c r="H31" s="74" t="s">
        <v>78</v>
      </c>
      <c r="I31" s="47"/>
      <c r="J31" s="56" t="str">
        <f>HYPERLINK('[2]реквизиты'!$A$6)</f>
        <v>Гл. судья, судья МК</v>
      </c>
      <c r="K31" s="57"/>
      <c r="L31" s="57"/>
      <c r="M31" s="30"/>
      <c r="N31" s="78"/>
      <c r="O31" s="78"/>
      <c r="P31" s="58" t="str">
        <f>HYPERLINK('[2]реквизиты'!$G$6)</f>
        <v>А.Н. Мельников</v>
      </c>
      <c r="Q31" s="30"/>
    </row>
    <row r="32" spans="1:17" ht="12.75" customHeight="1" thickBot="1">
      <c r="A32" s="97">
        <v>5</v>
      </c>
      <c r="B32" s="99" t="str">
        <f>VLOOKUP(A32,'пр.взвешивания'!B5:E20,2,FALSE)</f>
        <v>ДЮКОВА Екатерина Леонидовна </v>
      </c>
      <c r="C32" s="100" t="str">
        <f>VLOOKUP(A32,'пр.взвешивания'!B5:G24,3,FALSE)</f>
        <v>26.02.94,  1</v>
      </c>
      <c r="D32" s="109" t="str">
        <f>VLOOKUP(A32,'пр.взвешивания'!B5:G24,4,FALSE)</f>
        <v>СФО, Кемер.обл., Прокоп., МО</v>
      </c>
      <c r="E32" s="48"/>
      <c r="F32" s="69"/>
      <c r="G32" s="69"/>
      <c r="H32" s="75" t="s">
        <v>77</v>
      </c>
      <c r="I32" s="47"/>
      <c r="J32" s="57"/>
      <c r="K32" s="57"/>
      <c r="L32" s="57"/>
      <c r="M32" s="30"/>
      <c r="N32" s="78"/>
      <c r="O32" s="78"/>
      <c r="P32" s="28" t="str">
        <f>HYPERLINK('[2]реквизиты'!$G$7)</f>
        <v>/г. В.Пышма/</v>
      </c>
      <c r="Q32" s="30"/>
    </row>
    <row r="33" spans="1:17" ht="12.75" customHeight="1">
      <c r="A33" s="98"/>
      <c r="B33" s="94"/>
      <c r="C33" s="79"/>
      <c r="D33" s="110"/>
      <c r="E33" s="76">
        <v>3</v>
      </c>
      <c r="F33" s="70"/>
      <c r="G33" s="71"/>
      <c r="H33" s="48"/>
      <c r="I33" s="47"/>
      <c r="J33" s="59"/>
      <c r="K33" s="59"/>
      <c r="L33" s="59"/>
      <c r="M33" s="30"/>
      <c r="N33" s="46"/>
      <c r="O33" s="46"/>
      <c r="P33" s="30"/>
      <c r="Q33" s="30"/>
    </row>
    <row r="34" spans="1:17" ht="12.75" customHeight="1" thickBot="1">
      <c r="A34" s="92">
        <v>3</v>
      </c>
      <c r="B34" s="94" t="str">
        <f>VLOOKUP(A34,'пр.взвешивания'!B5:C20,2,FALSE)</f>
        <v>КОВАЛЬЧУК Анна Сергеевна</v>
      </c>
      <c r="C34" s="79" t="str">
        <f>VLOOKUP(A34,'пр.взвешивания'!B5:G26,3,FALSE)</f>
        <v>23.12.93 1</v>
      </c>
      <c r="D34" s="110" t="str">
        <f>VLOOKUP(A34,'пр.взвешивания'!B5:G26,4,FALSE)</f>
        <v>ЮФО Волгоградская Калач</v>
      </c>
      <c r="E34" s="77" t="s">
        <v>77</v>
      </c>
      <c r="F34" s="48"/>
      <c r="G34" s="48"/>
      <c r="H34" s="48"/>
      <c r="I34" s="47"/>
      <c r="J34" s="56" t="str">
        <f>HYPERLINK('[4]реквизиты'!$A$22)</f>
        <v>Гл. секретарь, судья МК</v>
      </c>
      <c r="K34" s="57"/>
      <c r="L34" s="57"/>
      <c r="M34" s="30"/>
      <c r="N34" s="78"/>
      <c r="O34" s="78"/>
      <c r="P34" s="58" t="str">
        <f>HYPERLINK('[2]реквизиты'!$G$8)</f>
        <v>Н.Ю. Глушкова </v>
      </c>
      <c r="Q34" s="30"/>
    </row>
    <row r="35" spans="1:17" ht="12.75" customHeight="1" thickBot="1">
      <c r="A35" s="93"/>
      <c r="B35" s="95"/>
      <c r="C35" s="96"/>
      <c r="D35" s="144"/>
      <c r="E35" s="48"/>
      <c r="F35" s="48"/>
      <c r="G35" s="48"/>
      <c r="H35" s="48"/>
      <c r="I35" s="47"/>
      <c r="J35" s="59"/>
      <c r="K35" s="59"/>
      <c r="L35" s="59"/>
      <c r="M35" s="30"/>
      <c r="N35" s="46"/>
      <c r="O35" s="46"/>
      <c r="P35" s="28" t="str">
        <f>HYPERLINK('[2]реквизиты'!$G$9)</f>
        <v>/г. Рязань/</v>
      </c>
      <c r="Q35" s="30"/>
    </row>
    <row r="36" spans="1:15" ht="12.75" customHeight="1">
      <c r="A36" s="8"/>
      <c r="B36" s="8"/>
      <c r="C36" s="8"/>
      <c r="D36" s="8"/>
      <c r="E36" s="66"/>
      <c r="F36" s="66"/>
      <c r="G36" s="47"/>
      <c r="H36" s="47"/>
      <c r="I36" s="47"/>
      <c r="J36" s="47"/>
      <c r="N36" s="4"/>
      <c r="O36" s="4"/>
    </row>
    <row r="37" ht="12.75" customHeight="1"/>
    <row r="38" ht="26.2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mergeCells count="147">
    <mergeCell ref="K16:K17"/>
    <mergeCell ref="K18:K19"/>
    <mergeCell ref="K20:K21"/>
    <mergeCell ref="K22:K23"/>
    <mergeCell ref="K8:K9"/>
    <mergeCell ref="K10:K11"/>
    <mergeCell ref="K12:K13"/>
    <mergeCell ref="K14:K15"/>
    <mergeCell ref="G5:I5"/>
    <mergeCell ref="A2:I2"/>
    <mergeCell ref="K2:P2"/>
    <mergeCell ref="A4:Q4"/>
    <mergeCell ref="P5:Q5"/>
    <mergeCell ref="C3:N3"/>
    <mergeCell ref="P22:P23"/>
    <mergeCell ref="Q22:Q23"/>
    <mergeCell ref="L22:L23"/>
    <mergeCell ref="M22:M23"/>
    <mergeCell ref="N22:N23"/>
    <mergeCell ref="O22:O23"/>
    <mergeCell ref="P20:P21"/>
    <mergeCell ref="Q20:Q21"/>
    <mergeCell ref="L18:L19"/>
    <mergeCell ref="M18:M19"/>
    <mergeCell ref="L20:L21"/>
    <mergeCell ref="M20:M21"/>
    <mergeCell ref="N20:N21"/>
    <mergeCell ref="O20:O21"/>
    <mergeCell ref="N18:N19"/>
    <mergeCell ref="O18:O19"/>
    <mergeCell ref="P18:P19"/>
    <mergeCell ref="P14:P15"/>
    <mergeCell ref="Q14:Q15"/>
    <mergeCell ref="P16:P17"/>
    <mergeCell ref="Q16:Q17"/>
    <mergeCell ref="Q18:Q19"/>
    <mergeCell ref="L16:L17"/>
    <mergeCell ref="M16:M17"/>
    <mergeCell ref="N16:N17"/>
    <mergeCell ref="O16:O17"/>
    <mergeCell ref="L14:L15"/>
    <mergeCell ref="M14:M15"/>
    <mergeCell ref="N14:N15"/>
    <mergeCell ref="O14:O15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O6:O7"/>
    <mergeCell ref="P6:P7"/>
    <mergeCell ref="P10:P11"/>
    <mergeCell ref="P8:P9"/>
    <mergeCell ref="Q8:Q9"/>
    <mergeCell ref="L6:L7"/>
    <mergeCell ref="M6:M7"/>
    <mergeCell ref="N6:N7"/>
    <mergeCell ref="L8:L9"/>
    <mergeCell ref="M8:M9"/>
    <mergeCell ref="N8:N9"/>
    <mergeCell ref="O8:O9"/>
    <mergeCell ref="B6:B7"/>
    <mergeCell ref="C6:C7"/>
    <mergeCell ref="Q6:Q7"/>
    <mergeCell ref="J6:J7"/>
    <mergeCell ref="A23:A24"/>
    <mergeCell ref="A28:A29"/>
    <mergeCell ref="A25:A26"/>
    <mergeCell ref="B25:B26"/>
    <mergeCell ref="A14:A15"/>
    <mergeCell ref="A10:A11"/>
    <mergeCell ref="B10:B11"/>
    <mergeCell ref="C10:C11"/>
    <mergeCell ref="B14:B15"/>
    <mergeCell ref="C14:C15"/>
    <mergeCell ref="D34:D35"/>
    <mergeCell ref="D30:D31"/>
    <mergeCell ref="I23:I24"/>
    <mergeCell ref="I25:I26"/>
    <mergeCell ref="D23:D24"/>
    <mergeCell ref="D32:D33"/>
    <mergeCell ref="D25:D26"/>
    <mergeCell ref="I8:I9"/>
    <mergeCell ref="J8:J9"/>
    <mergeCell ref="A6:A7"/>
    <mergeCell ref="D6:D7"/>
    <mergeCell ref="E6:H6"/>
    <mergeCell ref="A8:A9"/>
    <mergeCell ref="B8:B9"/>
    <mergeCell ref="C8:C9"/>
    <mergeCell ref="D8:D9"/>
    <mergeCell ref="I6:I7"/>
    <mergeCell ref="I10:I11"/>
    <mergeCell ref="J10:J11"/>
    <mergeCell ref="A12:A13"/>
    <mergeCell ref="B12:B13"/>
    <mergeCell ref="C12:C13"/>
    <mergeCell ref="D12:D13"/>
    <mergeCell ref="I12:I13"/>
    <mergeCell ref="J12:J13"/>
    <mergeCell ref="D10:D11"/>
    <mergeCell ref="J14:J15"/>
    <mergeCell ref="A17:A18"/>
    <mergeCell ref="B17:B18"/>
    <mergeCell ref="C17:C18"/>
    <mergeCell ref="D17:D18"/>
    <mergeCell ref="E17:H17"/>
    <mergeCell ref="I17:I18"/>
    <mergeCell ref="J17:J18"/>
    <mergeCell ref="D14:D15"/>
    <mergeCell ref="I14:I15"/>
    <mergeCell ref="J19:J20"/>
    <mergeCell ref="A21:A22"/>
    <mergeCell ref="B21:B22"/>
    <mergeCell ref="C21:C22"/>
    <mergeCell ref="D21:D22"/>
    <mergeCell ref="I21:I22"/>
    <mergeCell ref="J21:J22"/>
    <mergeCell ref="A19:A20"/>
    <mergeCell ref="B19:B20"/>
    <mergeCell ref="C19:C20"/>
    <mergeCell ref="C28:C29"/>
    <mergeCell ref="D28:D29"/>
    <mergeCell ref="B28:B29"/>
    <mergeCell ref="I19:I20"/>
    <mergeCell ref="D19:D20"/>
    <mergeCell ref="C25:C26"/>
    <mergeCell ref="J23:J24"/>
    <mergeCell ref="J25:J26"/>
    <mergeCell ref="B23:B24"/>
    <mergeCell ref="C23:C24"/>
    <mergeCell ref="A1:Q1"/>
    <mergeCell ref="A34:A35"/>
    <mergeCell ref="B34:B35"/>
    <mergeCell ref="C34:C35"/>
    <mergeCell ref="A32:A33"/>
    <mergeCell ref="B32:B33"/>
    <mergeCell ref="C32:C33"/>
    <mergeCell ref="A30:A31"/>
    <mergeCell ref="B30:B31"/>
    <mergeCell ref="C30:C31"/>
  </mergeCells>
  <printOptions horizontalCentered="1" verticalCentered="1"/>
  <pageMargins left="0" right="0.3937007874015748" top="0.3937007874015748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A1">
      <selection activeCell="L13" sqref="L13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6" t="s">
        <v>25</v>
      </c>
      <c r="B1" s="206"/>
      <c r="C1" s="206"/>
      <c r="D1" s="206"/>
      <c r="E1" s="206"/>
      <c r="F1" s="206"/>
      <c r="G1" s="206"/>
      <c r="H1" s="206"/>
      <c r="Q1" s="7"/>
    </row>
    <row r="2" spans="1:17" ht="18" customHeight="1">
      <c r="A2" s="6" t="s">
        <v>26</v>
      </c>
      <c r="B2" s="6" t="s">
        <v>13</v>
      </c>
      <c r="C2" s="6"/>
      <c r="D2" s="6"/>
      <c r="E2" s="31" t="s">
        <v>69</v>
      </c>
      <c r="F2" s="6"/>
      <c r="G2" s="6"/>
      <c r="H2" s="6"/>
      <c r="Q2" s="7"/>
    </row>
    <row r="3" spans="1:17" ht="12.75" customHeight="1">
      <c r="A3" s="79" t="s">
        <v>0</v>
      </c>
      <c r="B3" s="79" t="s">
        <v>1</v>
      </c>
      <c r="C3" s="79" t="s">
        <v>2</v>
      </c>
      <c r="D3" s="79" t="s">
        <v>3</v>
      </c>
      <c r="E3" s="79" t="s">
        <v>9</v>
      </c>
      <c r="F3" s="79" t="s">
        <v>10</v>
      </c>
      <c r="G3" s="79" t="s">
        <v>11</v>
      </c>
      <c r="H3" s="79" t="s">
        <v>12</v>
      </c>
      <c r="Q3" s="7"/>
    </row>
    <row r="4" spans="1:17" ht="12.75">
      <c r="A4" s="80"/>
      <c r="B4" s="80"/>
      <c r="C4" s="80"/>
      <c r="D4" s="80"/>
      <c r="E4" s="80"/>
      <c r="F4" s="80"/>
      <c r="G4" s="80"/>
      <c r="H4" s="80"/>
      <c r="Q4" s="7"/>
    </row>
    <row r="5" spans="1:18" ht="12.75">
      <c r="A5" s="79">
        <v>1</v>
      </c>
      <c r="B5" s="85" t="str">
        <f>VLOOKUP(A5,'пр.взвешивания'!B5:C20,2,FALSE)</f>
        <v>ПЛОТНИКОВА Олеся Анатольевна</v>
      </c>
      <c r="C5" s="85" t="str">
        <f>VLOOKUP(B5,'пр.взвешивания'!C5:D20,2,FALSE)</f>
        <v>07.03.93 1</v>
      </c>
      <c r="D5" s="85" t="str">
        <f>VLOOKUP(C5,'пр.взвешивания'!D5:E20,2,FALSE)</f>
        <v>ДВФО ЕАО Биробиджан</v>
      </c>
      <c r="E5" s="89"/>
      <c r="F5" s="90"/>
      <c r="G5" s="82"/>
      <c r="H5" s="79"/>
      <c r="Q5" s="7"/>
      <c r="R5" s="8"/>
    </row>
    <row r="6" spans="1:18" ht="12.75">
      <c r="A6" s="79"/>
      <c r="B6" s="85"/>
      <c r="C6" s="85"/>
      <c r="D6" s="85"/>
      <c r="E6" s="89"/>
      <c r="F6" s="89"/>
      <c r="G6" s="82"/>
      <c r="H6" s="79"/>
      <c r="Q6" s="7"/>
      <c r="R6" s="8"/>
    </row>
    <row r="7" spans="1:18" ht="12.75">
      <c r="A7" s="80">
        <v>2</v>
      </c>
      <c r="B7" s="85" t="str">
        <f>VLOOKUP(A7,'пр.взвешивания'!B7:C22,2,FALSE)</f>
        <v>ТАРАСОВА Ольга Юрьевна</v>
      </c>
      <c r="C7" s="85" t="str">
        <f>VLOOKUP(B7,'пр.взвешивания'!C7:D22,2,FALSE)</f>
        <v>25.08.93 кмс</v>
      </c>
      <c r="D7" s="85" t="str">
        <f>VLOOKUP(C7,'пр.взвешивания'!D7:E22,2,FALSE)</f>
        <v>Москва МКС</v>
      </c>
      <c r="E7" s="201"/>
      <c r="F7" s="201"/>
      <c r="G7" s="80"/>
      <c r="H7" s="80"/>
      <c r="Q7" s="7"/>
      <c r="R7" s="8"/>
    </row>
    <row r="8" spans="1:18" ht="13.5" thickBot="1">
      <c r="A8" s="203"/>
      <c r="B8" s="204"/>
      <c r="C8" s="204"/>
      <c r="D8" s="204"/>
      <c r="E8" s="202"/>
      <c r="F8" s="202"/>
      <c r="G8" s="203"/>
      <c r="H8" s="203"/>
      <c r="Q8" s="7"/>
      <c r="R8" s="8"/>
    </row>
    <row r="9" spans="1:18" ht="12.75" customHeight="1">
      <c r="A9" s="100">
        <v>4</v>
      </c>
      <c r="B9" s="200" t="str">
        <f>VLOOKUP(A9,'пр.взвешивания'!B5:C20,2,FALSE)</f>
        <v>САДОВНИКОВА Илона Игоревна</v>
      </c>
      <c r="C9" s="200" t="str">
        <f>VLOOKUP(B9,'пр.взвешивания'!C5:D20,2,FALSE)</f>
        <v>03.12.93, КМС</v>
      </c>
      <c r="D9" s="200" t="str">
        <f>VLOOKUP(C9,'пр.взвешивания'!D5:E20,2,FALSE)</f>
        <v>ПФО Пермский край, Березники МО</v>
      </c>
      <c r="E9" s="197"/>
      <c r="F9" s="198"/>
      <c r="G9" s="199"/>
      <c r="H9" s="100"/>
      <c r="Q9" s="7"/>
      <c r="R9" s="8"/>
    </row>
    <row r="10" spans="1:18" ht="12.75">
      <c r="A10" s="79"/>
      <c r="B10" s="85"/>
      <c r="C10" s="85"/>
      <c r="D10" s="85"/>
      <c r="E10" s="89"/>
      <c r="F10" s="89"/>
      <c r="G10" s="82"/>
      <c r="H10" s="79"/>
      <c r="Q10" s="7"/>
      <c r="R10" s="8"/>
    </row>
    <row r="11" spans="1:8" ht="12.75" customHeight="1">
      <c r="A11" s="80">
        <v>3</v>
      </c>
      <c r="B11" s="200" t="str">
        <f>VLOOKUP(A11,'пр.взвешивания'!B5:C20,2,FALSE)</f>
        <v>КОВАЛЬЧУК Анна Сергеевна</v>
      </c>
      <c r="C11" s="85" t="str">
        <f>VLOOKUP(B11,'пр.взвешивания'!C5:D20,2,FALSE)</f>
        <v>23.12.93 1</v>
      </c>
      <c r="D11" s="85" t="str">
        <f>VLOOKUP(C11,'пр.взвешивания'!D5:E20,2,FALSE)</f>
        <v>ЮФО Волгоградская Калач</v>
      </c>
      <c r="E11" s="201"/>
      <c r="F11" s="201"/>
      <c r="G11" s="80"/>
      <c r="H11" s="80"/>
    </row>
    <row r="12" spans="1:8" ht="12.75" customHeight="1">
      <c r="A12" s="81"/>
      <c r="B12" s="85"/>
      <c r="C12" s="85"/>
      <c r="D12" s="85"/>
      <c r="E12" s="205"/>
      <c r="F12" s="205"/>
      <c r="G12" s="81"/>
      <c r="H12" s="81"/>
    </row>
    <row r="13" spans="1:5" ht="18.75" customHeight="1">
      <c r="A13" s="6" t="s">
        <v>26</v>
      </c>
      <c r="B13" s="6" t="s">
        <v>14</v>
      </c>
      <c r="E13" s="31" t="s">
        <v>69</v>
      </c>
    </row>
    <row r="14" spans="1:8" ht="12.75">
      <c r="A14" s="79">
        <v>1</v>
      </c>
      <c r="B14" s="85" t="str">
        <f>VLOOKUP(A14,'пр.взвешивания'!B5:C20,2,FALSE)</f>
        <v>ПЛОТНИКОВА Олеся Анатольевна</v>
      </c>
      <c r="C14" s="85" t="str">
        <f>VLOOKUP(B14,'пр.взвешивания'!C5:D20,2,FALSE)</f>
        <v>07.03.93 1</v>
      </c>
      <c r="D14" s="85" t="str">
        <f>VLOOKUP(C14,'пр.взвешивания'!D5:E20,2,FALSE)</f>
        <v>ДВФО ЕАО Биробиджан</v>
      </c>
      <c r="E14" s="89"/>
      <c r="F14" s="90"/>
      <c r="G14" s="82"/>
      <c r="H14" s="79"/>
    </row>
    <row r="15" spans="1:8" ht="12.75">
      <c r="A15" s="79"/>
      <c r="B15" s="85"/>
      <c r="C15" s="85"/>
      <c r="D15" s="85"/>
      <c r="E15" s="89"/>
      <c r="F15" s="89"/>
      <c r="G15" s="82"/>
      <c r="H15" s="79"/>
    </row>
    <row r="16" spans="1:8" ht="12.75">
      <c r="A16" s="80">
        <v>3</v>
      </c>
      <c r="B16" s="85" t="str">
        <f>VLOOKUP(A16,'пр.взвешивания'!B7:C22,2,FALSE)</f>
        <v>КОВАЛЬЧУК Анна Сергеевна</v>
      </c>
      <c r="C16" s="85" t="str">
        <f>VLOOKUP(B16,'пр.взвешивания'!C7:D22,2,FALSE)</f>
        <v>23.12.93 1</v>
      </c>
      <c r="D16" s="85" t="str">
        <f>VLOOKUP(C16,'пр.взвешивания'!D7:E22,2,FALSE)</f>
        <v>ЮФО Волгоградская Калач</v>
      </c>
      <c r="E16" s="201"/>
      <c r="F16" s="201"/>
      <c r="G16" s="80"/>
      <c r="H16" s="80"/>
    </row>
    <row r="17" spans="1:8" ht="13.5" thickBot="1">
      <c r="A17" s="203"/>
      <c r="B17" s="204"/>
      <c r="C17" s="204"/>
      <c r="D17" s="204"/>
      <c r="E17" s="202"/>
      <c r="F17" s="202"/>
      <c r="G17" s="203"/>
      <c r="H17" s="203"/>
    </row>
    <row r="18" spans="1:8" ht="12.75" customHeight="1">
      <c r="A18" s="100">
        <v>2</v>
      </c>
      <c r="B18" s="200" t="str">
        <f>VLOOKUP(A18,'пр.взвешивания'!B5:C20,2,FALSE)</f>
        <v>ТАРАСОВА Ольга Юрьевна</v>
      </c>
      <c r="C18" s="200" t="str">
        <f>VLOOKUP(B18,'пр.взвешивания'!C5:D20,2,FALSE)</f>
        <v>25.08.93 кмс</v>
      </c>
      <c r="D18" s="200" t="str">
        <f>VLOOKUP(C18,'пр.взвешивания'!D5:E20,2,FALSE)</f>
        <v>Москва МКС</v>
      </c>
      <c r="E18" s="197"/>
      <c r="F18" s="198"/>
      <c r="G18" s="199"/>
      <c r="H18" s="100"/>
    </row>
    <row r="19" spans="1:8" ht="12.75" customHeight="1">
      <c r="A19" s="79"/>
      <c r="B19" s="85"/>
      <c r="C19" s="85"/>
      <c r="D19" s="85"/>
      <c r="E19" s="89"/>
      <c r="F19" s="89"/>
      <c r="G19" s="82"/>
      <c r="H19" s="79"/>
    </row>
    <row r="20" spans="1:8" ht="12.75">
      <c r="A20" s="80">
        <v>4</v>
      </c>
      <c r="B20" s="85" t="str">
        <f>VLOOKUP(A20,'пр.взвешивания'!B11:C26,2,FALSE)</f>
        <v>САДОВНИКОВА Илона Игоревна</v>
      </c>
      <c r="C20" s="85" t="str">
        <f>VLOOKUP(B20,'пр.взвешивания'!C11:D26,2,FALSE)</f>
        <v>03.12.93, КМС</v>
      </c>
      <c r="D20" s="85" t="str">
        <f>VLOOKUP(C20,'пр.взвешивания'!D11:E26,2,FALSE)</f>
        <v>ПФО Пермский край, Березники МО</v>
      </c>
      <c r="E20" s="201"/>
      <c r="F20" s="201"/>
      <c r="G20" s="80"/>
      <c r="H20" s="80"/>
    </row>
    <row r="21" spans="1:8" ht="12.75">
      <c r="A21" s="81"/>
      <c r="B21" s="85"/>
      <c r="C21" s="85"/>
      <c r="D21" s="85"/>
      <c r="E21" s="205"/>
      <c r="F21" s="205"/>
      <c r="G21" s="81"/>
      <c r="H21" s="81"/>
    </row>
    <row r="22" spans="1:5" ht="21" customHeight="1">
      <c r="A22" s="6" t="s">
        <v>26</v>
      </c>
      <c r="B22" s="6" t="s">
        <v>15</v>
      </c>
      <c r="E22" s="31" t="s">
        <v>69</v>
      </c>
    </row>
    <row r="23" spans="1:8" ht="12.75">
      <c r="A23" s="79">
        <v>1</v>
      </c>
      <c r="B23" s="85" t="str">
        <f>VLOOKUP(A23,'пр.взвешивания'!B5:C20,2,FALSE)</f>
        <v>ПЛОТНИКОВА Олеся Анатольевна</v>
      </c>
      <c r="C23" s="85" t="str">
        <f>VLOOKUP(B23,'пр.взвешивания'!C5:D20,2,FALSE)</f>
        <v>07.03.93 1</v>
      </c>
      <c r="D23" s="85" t="str">
        <f>VLOOKUP(C23,'пр.взвешивания'!D5:E20,2,FALSE)</f>
        <v>ДВФО ЕАО Биробиджан</v>
      </c>
      <c r="E23" s="89"/>
      <c r="F23" s="90"/>
      <c r="G23" s="82"/>
      <c r="H23" s="79"/>
    </row>
    <row r="24" spans="1:8" ht="12.75">
      <c r="A24" s="79"/>
      <c r="B24" s="85"/>
      <c r="C24" s="85"/>
      <c r="D24" s="85"/>
      <c r="E24" s="89"/>
      <c r="F24" s="89"/>
      <c r="G24" s="82"/>
      <c r="H24" s="79"/>
    </row>
    <row r="25" spans="1:8" ht="12.75" customHeight="1">
      <c r="A25" s="80">
        <v>4</v>
      </c>
      <c r="B25" s="85" t="str">
        <f>VLOOKUP(A25,'пр.взвешивания'!B7:C22,2,FALSE)</f>
        <v>САДОВНИКОВА Илона Игоревна</v>
      </c>
      <c r="C25" s="85" t="str">
        <f>VLOOKUP(B25,'пр.взвешивания'!C7:D22,2,FALSE)</f>
        <v>03.12.93, КМС</v>
      </c>
      <c r="D25" s="85" t="str">
        <f>VLOOKUP(C25,'пр.взвешивания'!D7:E22,2,FALSE)</f>
        <v>ПФО Пермский край, Березники МО</v>
      </c>
      <c r="E25" s="201"/>
      <c r="F25" s="201"/>
      <c r="G25" s="80"/>
      <c r="H25" s="80"/>
    </row>
    <row r="26" spans="1:8" ht="12.75" customHeight="1" thickBot="1">
      <c r="A26" s="203"/>
      <c r="B26" s="204"/>
      <c r="C26" s="204"/>
      <c r="D26" s="204"/>
      <c r="E26" s="202"/>
      <c r="F26" s="202"/>
      <c r="G26" s="203"/>
      <c r="H26" s="203"/>
    </row>
    <row r="27" spans="1:8" ht="12.75">
      <c r="A27" s="100">
        <v>3</v>
      </c>
      <c r="B27" s="200" t="str">
        <f>VLOOKUP(A27,'пр.взвешивания'!B9:C24,2,FALSE)</f>
        <v>КОВАЛЬЧУК Анна Сергеевна</v>
      </c>
      <c r="C27" s="200" t="str">
        <f>VLOOKUP(B27,'пр.взвешивания'!C9:D24,2,FALSE)</f>
        <v>23.12.93 1</v>
      </c>
      <c r="D27" s="200" t="str">
        <f>VLOOKUP(C27,'пр.взвешивания'!D9:E24,2,FALSE)</f>
        <v>ЮФО Волгоградская Калач</v>
      </c>
      <c r="E27" s="197"/>
      <c r="F27" s="198"/>
      <c r="G27" s="199"/>
      <c r="H27" s="100"/>
    </row>
    <row r="28" spans="1:8" ht="12.75">
      <c r="A28" s="79"/>
      <c r="B28" s="85"/>
      <c r="C28" s="85"/>
      <c r="D28" s="85"/>
      <c r="E28" s="89"/>
      <c r="F28" s="89"/>
      <c r="G28" s="82"/>
      <c r="H28" s="79"/>
    </row>
    <row r="29" spans="1:8" ht="12.75">
      <c r="A29" s="80">
        <v>2</v>
      </c>
      <c r="B29" s="85" t="str">
        <f>VLOOKUP(A29,'пр.взвешивания'!B5:C20,2,FALSE)</f>
        <v>ТАРАСОВА Ольга Юрьевна</v>
      </c>
      <c r="C29" s="85" t="str">
        <f>VLOOKUP(B29,'пр.взвешивания'!C5:D20,2,FALSE)</f>
        <v>25.08.93 кмс</v>
      </c>
      <c r="D29" s="85" t="str">
        <f>VLOOKUP(C29,'пр.взвешивания'!D5:E20,2,FALSE)</f>
        <v>Москва МКС</v>
      </c>
      <c r="E29" s="201"/>
      <c r="F29" s="201"/>
      <c r="G29" s="80"/>
      <c r="H29" s="80"/>
    </row>
    <row r="30" spans="1:8" ht="12.75">
      <c r="A30" s="81"/>
      <c r="B30" s="85"/>
      <c r="C30" s="85"/>
      <c r="D30" s="85"/>
      <c r="E30" s="205"/>
      <c r="F30" s="205"/>
      <c r="G30" s="81"/>
      <c r="H30" s="81"/>
    </row>
    <row r="31" spans="1:8" ht="21" customHeight="1">
      <c r="A31" s="6" t="s">
        <v>8</v>
      </c>
      <c r="B31" s="6" t="s">
        <v>13</v>
      </c>
      <c r="C31" s="6"/>
      <c r="D31" s="6"/>
      <c r="E31" s="31" t="s">
        <v>69</v>
      </c>
      <c r="F31" s="6"/>
      <c r="G31" s="6"/>
      <c r="H31" s="6"/>
    </row>
    <row r="32" spans="1:8" ht="12.75">
      <c r="A32" s="79" t="s">
        <v>0</v>
      </c>
      <c r="B32" s="79" t="s">
        <v>1</v>
      </c>
      <c r="C32" s="79" t="s">
        <v>2</v>
      </c>
      <c r="D32" s="79" t="s">
        <v>3</v>
      </c>
      <c r="E32" s="79" t="s">
        <v>9</v>
      </c>
      <c r="F32" s="79" t="s">
        <v>10</v>
      </c>
      <c r="G32" s="79" t="s">
        <v>11</v>
      </c>
      <c r="H32" s="79" t="s">
        <v>12</v>
      </c>
    </row>
    <row r="33" spans="1:8" ht="12.75">
      <c r="A33" s="80"/>
      <c r="B33" s="80"/>
      <c r="C33" s="80"/>
      <c r="D33" s="80"/>
      <c r="E33" s="80"/>
      <c r="F33" s="80"/>
      <c r="G33" s="80"/>
      <c r="H33" s="80"/>
    </row>
    <row r="34" spans="1:8" ht="12.75" customHeight="1">
      <c r="A34" s="79">
        <v>5</v>
      </c>
      <c r="B34" s="85" t="str">
        <f>VLOOKUP(A34,'пр.взвешивания'!B5:E20,2,FALSE)</f>
        <v>ДЮКОВА Екатерина Леонидовна </v>
      </c>
      <c r="C34" s="85" t="str">
        <f>VLOOKUP(B34,'пр.взвешивания'!C5:F20,2,FALSE)</f>
        <v>26.02.94,  1</v>
      </c>
      <c r="D34" s="85" t="str">
        <f>VLOOKUP(C34,'пр.взвешивания'!D5:G20,2,FALSE)</f>
        <v>СФО, Кемер.обл., Прокоп., МО</v>
      </c>
      <c r="E34" s="89"/>
      <c r="F34" s="90"/>
      <c r="G34" s="82"/>
      <c r="H34" s="79"/>
    </row>
    <row r="35" spans="1:8" ht="12.75" customHeight="1">
      <c r="A35" s="79"/>
      <c r="B35" s="85"/>
      <c r="C35" s="85"/>
      <c r="D35" s="85"/>
      <c r="E35" s="89"/>
      <c r="F35" s="89"/>
      <c r="G35" s="82"/>
      <c r="H35" s="79"/>
    </row>
    <row r="36" spans="1:8" ht="12.75">
      <c r="A36" s="80">
        <v>6</v>
      </c>
      <c r="B36" s="85" t="str">
        <f>VLOOKUP(A36,'пр.взвешивания'!B7:E22,2,FALSE)</f>
        <v>КИТУНИНА Светлана Александровна</v>
      </c>
      <c r="C36" s="85" t="str">
        <f>VLOOKUP(B36,'пр.взвешивания'!C7:F22,2,FALSE)</f>
        <v>15.07.94 кмс</v>
      </c>
      <c r="D36" s="85" t="str">
        <f>VLOOKUP(C36,'пр.взвешивания'!D7:G22,2,FALSE)</f>
        <v>УФО Челябинская Челябинск</v>
      </c>
      <c r="E36" s="201"/>
      <c r="F36" s="201"/>
      <c r="G36" s="80"/>
      <c r="H36" s="80"/>
    </row>
    <row r="37" spans="1:8" ht="13.5" thickBot="1">
      <c r="A37" s="203"/>
      <c r="B37" s="204"/>
      <c r="C37" s="204"/>
      <c r="D37" s="204"/>
      <c r="E37" s="202"/>
      <c r="F37" s="202"/>
      <c r="G37" s="203"/>
      <c r="H37" s="203"/>
    </row>
    <row r="38" spans="1:8" ht="12.75">
      <c r="A38" s="100">
        <v>8</v>
      </c>
      <c r="B38" s="200" t="str">
        <f>VLOOKUP(A38,'пр.взвешивания'!B9:E24,2,FALSE)</f>
        <v>ГРЕЧИШКИНА Анастасия ВячеславовнА</v>
      </c>
      <c r="C38" s="200" t="str">
        <f>VLOOKUP(B38,'пр.взвешивания'!C9:F24,2,FALSE)</f>
        <v>09.11.94 2</v>
      </c>
      <c r="D38" s="200" t="str">
        <f>VLOOKUP(C38,'пр.взвешивания'!D9:G24,2,FALSE)</f>
        <v>ЦФО Московская МО</v>
      </c>
      <c r="E38" s="197"/>
      <c r="F38" s="198"/>
      <c r="G38" s="199"/>
      <c r="H38" s="100"/>
    </row>
    <row r="39" spans="1:8" ht="12.75">
      <c r="A39" s="79"/>
      <c r="B39" s="85"/>
      <c r="C39" s="85"/>
      <c r="D39" s="85"/>
      <c r="E39" s="89"/>
      <c r="F39" s="89"/>
      <c r="G39" s="82"/>
      <c r="H39" s="79"/>
    </row>
    <row r="40" spans="1:8" ht="12.75" customHeight="1">
      <c r="A40" s="80">
        <v>7</v>
      </c>
      <c r="B40" s="85" t="str">
        <f>VLOOKUP(A40,'пр.взвешивания'!B11:E26,2,FALSE)</f>
        <v>ГРОМОВА Юлия Сергеевна</v>
      </c>
      <c r="C40" s="85" t="str">
        <f>VLOOKUP(B40,'пр.взвешивания'!C11:F26,2,FALSE)</f>
        <v>28.08.93 2</v>
      </c>
      <c r="D40" s="85" t="str">
        <f>VLOOKUP(C40,'пр.взвешивания'!D11:G26,2,FALSE)</f>
        <v>СЗФО Мурманская Апатиты МО</v>
      </c>
      <c r="E40" s="201"/>
      <c r="F40" s="201"/>
      <c r="G40" s="80"/>
      <c r="H40" s="80"/>
    </row>
    <row r="41" spans="1:8" ht="12.75" customHeight="1">
      <c r="A41" s="81"/>
      <c r="B41" s="85"/>
      <c r="C41" s="85"/>
      <c r="D41" s="85"/>
      <c r="E41" s="205"/>
      <c r="F41" s="205"/>
      <c r="G41" s="81"/>
      <c r="H41" s="81"/>
    </row>
    <row r="42" spans="1:5" ht="18" customHeight="1">
      <c r="A42" s="6" t="s">
        <v>8</v>
      </c>
      <c r="B42" s="6" t="s">
        <v>14</v>
      </c>
      <c r="E42" s="31" t="s">
        <v>69</v>
      </c>
    </row>
    <row r="43" spans="1:8" ht="12.75">
      <c r="A43" s="79">
        <v>5</v>
      </c>
      <c r="B43" s="85" t="str">
        <f>VLOOKUP(A43,'пр.взвешивания'!B5:E20,2,FALSE)</f>
        <v>ДЮКОВА Екатерина Леонидовна </v>
      </c>
      <c r="C43" s="85" t="str">
        <f>VLOOKUP(B43,'пр.взвешивания'!C5:F20,2,FALSE)</f>
        <v>26.02.94,  1</v>
      </c>
      <c r="D43" s="85" t="str">
        <f>VLOOKUP(C43,'пр.взвешивания'!D5:G20,2,FALSE)</f>
        <v>СФО, Кемер.обл., Прокоп., МО</v>
      </c>
      <c r="E43" s="89"/>
      <c r="F43" s="90"/>
      <c r="G43" s="82"/>
      <c r="H43" s="79"/>
    </row>
    <row r="44" spans="1:8" ht="12.75">
      <c r="A44" s="79"/>
      <c r="B44" s="85"/>
      <c r="C44" s="85"/>
      <c r="D44" s="85"/>
      <c r="E44" s="89"/>
      <c r="F44" s="89"/>
      <c r="G44" s="82"/>
      <c r="H44" s="79"/>
    </row>
    <row r="45" spans="1:8" ht="12.75">
      <c r="A45" s="80">
        <v>7</v>
      </c>
      <c r="B45" s="85" t="str">
        <f>VLOOKUP(A45,'пр.взвешивания'!B7:E22,2,FALSE)</f>
        <v>ГРОМОВА Юлия Сергеевна</v>
      </c>
      <c r="C45" s="85" t="str">
        <f>VLOOKUP(B45,'пр.взвешивания'!C7:F22,2,FALSE)</f>
        <v>28.08.93 2</v>
      </c>
      <c r="D45" s="85" t="str">
        <f>VLOOKUP(C45,'пр.взвешивания'!D7:G22,2,FALSE)</f>
        <v>СЗФО Мурманская Апатиты МО</v>
      </c>
      <c r="E45" s="201"/>
      <c r="F45" s="201"/>
      <c r="G45" s="80"/>
      <c r="H45" s="80"/>
    </row>
    <row r="46" spans="1:8" ht="13.5" thickBot="1">
      <c r="A46" s="203"/>
      <c r="B46" s="204"/>
      <c r="C46" s="204"/>
      <c r="D46" s="204"/>
      <c r="E46" s="202"/>
      <c r="F46" s="202"/>
      <c r="G46" s="203"/>
      <c r="H46" s="203"/>
    </row>
    <row r="47" spans="1:8" ht="12.75">
      <c r="A47" s="100">
        <v>6</v>
      </c>
      <c r="B47" s="200" t="str">
        <f>VLOOKUP(A47,'пр.взвешивания'!B9:E24,2,FALSE)</f>
        <v>КИТУНИНА Светлана Александровна</v>
      </c>
      <c r="C47" s="200" t="str">
        <f>VLOOKUP(B47,'пр.взвешивания'!C9:F24,2,FALSE)</f>
        <v>15.07.94 кмс</v>
      </c>
      <c r="D47" s="200" t="str">
        <f>VLOOKUP(C47,'пр.взвешивания'!D9:G24,2,FALSE)</f>
        <v>УФО Челябинская Челябинск</v>
      </c>
      <c r="E47" s="197"/>
      <c r="F47" s="198"/>
      <c r="G47" s="199"/>
      <c r="H47" s="100"/>
    </row>
    <row r="48" spans="1:8" ht="12.75">
      <c r="A48" s="79"/>
      <c r="B48" s="85"/>
      <c r="C48" s="85"/>
      <c r="D48" s="85"/>
      <c r="E48" s="89"/>
      <c r="F48" s="89"/>
      <c r="G48" s="82"/>
      <c r="H48" s="79"/>
    </row>
    <row r="49" spans="1:8" ht="12.75">
      <c r="A49" s="80">
        <v>8</v>
      </c>
      <c r="B49" s="85" t="str">
        <f>VLOOKUP(A49,'пр.взвешивания'!B11:E26,2,FALSE)</f>
        <v>ГРЕЧИШКИНА Анастасия ВячеславовнА</v>
      </c>
      <c r="C49" s="85" t="str">
        <f>VLOOKUP(B49,'пр.взвешивания'!C11:F26,2,FALSE)</f>
        <v>09.11.94 2</v>
      </c>
      <c r="D49" s="85" t="str">
        <f>VLOOKUP(C49,'пр.взвешивания'!D11:G26,2,FALSE)</f>
        <v>ЦФО Московская МО</v>
      </c>
      <c r="E49" s="201"/>
      <c r="F49" s="201"/>
      <c r="G49" s="80"/>
      <c r="H49" s="80"/>
    </row>
    <row r="50" spans="1:8" ht="12.75">
      <c r="A50" s="81"/>
      <c r="B50" s="85"/>
      <c r="C50" s="85"/>
      <c r="D50" s="85"/>
      <c r="E50" s="205"/>
      <c r="F50" s="205"/>
      <c r="G50" s="81"/>
      <c r="H50" s="81"/>
    </row>
    <row r="51" spans="1:5" ht="17.25" customHeight="1">
      <c r="A51" s="6" t="s">
        <v>8</v>
      </c>
      <c r="B51" s="6" t="s">
        <v>15</v>
      </c>
      <c r="E51" s="31" t="s">
        <v>69</v>
      </c>
    </row>
    <row r="52" spans="1:8" ht="12.75">
      <c r="A52" s="79">
        <v>5</v>
      </c>
      <c r="B52" s="85" t="str">
        <f>VLOOKUP(A52,'пр.взвешивания'!B5:E20,2,FALSE)</f>
        <v>ДЮКОВА Екатерина Леонидовна </v>
      </c>
      <c r="C52" s="85" t="str">
        <f>VLOOKUP(B52,'пр.взвешивания'!C5:F20,2,FALSE)</f>
        <v>26.02.94,  1</v>
      </c>
      <c r="D52" s="85" t="str">
        <f>VLOOKUP(C52,'пр.взвешивания'!D5:G20,2,FALSE)</f>
        <v>СФО, Кемер.обл., Прокоп., МО</v>
      </c>
      <c r="E52" s="89"/>
      <c r="F52" s="90"/>
      <c r="G52" s="82"/>
      <c r="H52" s="79"/>
    </row>
    <row r="53" spans="1:8" ht="12.75">
      <c r="A53" s="79"/>
      <c r="B53" s="85"/>
      <c r="C53" s="85"/>
      <c r="D53" s="85"/>
      <c r="E53" s="89"/>
      <c r="F53" s="89"/>
      <c r="G53" s="82"/>
      <c r="H53" s="79"/>
    </row>
    <row r="54" spans="1:8" ht="12.75">
      <c r="A54" s="80">
        <v>8</v>
      </c>
      <c r="B54" s="85" t="str">
        <f>VLOOKUP(A54,'пр.взвешивания'!B7:E22,2,FALSE)</f>
        <v>ГРЕЧИШКИНА Анастасия ВячеславовнА</v>
      </c>
      <c r="C54" s="85" t="str">
        <f>VLOOKUP(B54,'пр.взвешивания'!C7:F22,2,FALSE)</f>
        <v>09.11.94 2</v>
      </c>
      <c r="D54" s="85" t="str">
        <f>VLOOKUP(C54,'пр.взвешивания'!D7:G22,2,FALSE)</f>
        <v>ЦФО Московская МО</v>
      </c>
      <c r="E54" s="201"/>
      <c r="F54" s="201"/>
      <c r="G54" s="80"/>
      <c r="H54" s="80"/>
    </row>
    <row r="55" spans="1:8" ht="13.5" thickBot="1">
      <c r="A55" s="203"/>
      <c r="B55" s="204"/>
      <c r="C55" s="204"/>
      <c r="D55" s="204"/>
      <c r="E55" s="202"/>
      <c r="F55" s="202"/>
      <c r="G55" s="203"/>
      <c r="H55" s="203"/>
    </row>
    <row r="56" spans="1:8" ht="12.75" customHeight="1">
      <c r="A56" s="100">
        <v>7</v>
      </c>
      <c r="B56" s="200" t="str">
        <f>VLOOKUP(A56,'пр.взвешивания'!B9:E24,2,FALSE)</f>
        <v>ГРОМОВА Юлия Сергеевна</v>
      </c>
      <c r="C56" s="200" t="str">
        <f>VLOOKUP(B56,'пр.взвешивания'!C9:F24,2,FALSE)</f>
        <v>28.08.93 2</v>
      </c>
      <c r="D56" s="200" t="str">
        <f>VLOOKUP(C56,'пр.взвешивания'!D9:G24,2,FALSE)</f>
        <v>СЗФО Мурманская Апатиты МО</v>
      </c>
      <c r="E56" s="197"/>
      <c r="F56" s="198"/>
      <c r="G56" s="199"/>
      <c r="H56" s="100"/>
    </row>
    <row r="57" spans="1:8" ht="12.75" customHeight="1">
      <c r="A57" s="79"/>
      <c r="B57" s="85"/>
      <c r="C57" s="85"/>
      <c r="D57" s="85"/>
      <c r="E57" s="89"/>
      <c r="F57" s="89"/>
      <c r="G57" s="82"/>
      <c r="H57" s="79"/>
    </row>
    <row r="58" spans="1:8" ht="12.75" customHeight="1">
      <c r="A58" s="80">
        <v>6</v>
      </c>
      <c r="B58" s="85" t="str">
        <f>VLOOKUP(A58,'пр.взвешивания'!B11:E26,2,FALSE)</f>
        <v>КИТУНИНА Светлана Александровна</v>
      </c>
      <c r="C58" s="85" t="str">
        <f>VLOOKUP(B58,'пр.взвешивания'!C11:F26,2,FALSE)</f>
        <v>15.07.94 кмс</v>
      </c>
      <c r="D58" s="85" t="str">
        <f>VLOOKUP(C58,'пр.взвешивания'!D11:G26,2,FALSE)</f>
        <v>УФО Челябинская Челябинск</v>
      </c>
      <c r="E58" s="201"/>
      <c r="F58" s="201"/>
      <c r="G58" s="80"/>
      <c r="H58" s="80"/>
    </row>
    <row r="59" spans="1:8" ht="12.75" customHeight="1">
      <c r="A59" s="81"/>
      <c r="B59" s="85"/>
      <c r="C59" s="85"/>
      <c r="D59" s="85"/>
      <c r="E59" s="205"/>
      <c r="F59" s="205"/>
      <c r="G59" s="81"/>
      <c r="H59" s="81"/>
    </row>
    <row r="61" spans="1:16" ht="28.5" customHeight="1">
      <c r="A61" s="206" t="s">
        <v>25</v>
      </c>
      <c r="B61" s="206"/>
      <c r="C61" s="206"/>
      <c r="D61" s="206"/>
      <c r="E61" s="206"/>
      <c r="F61" s="206"/>
      <c r="G61" s="206"/>
      <c r="H61" s="206"/>
      <c r="I61" s="206" t="s">
        <v>25</v>
      </c>
      <c r="J61" s="206"/>
      <c r="K61" s="206"/>
      <c r="L61" s="206"/>
      <c r="M61" s="206"/>
      <c r="N61" s="206"/>
      <c r="O61" s="206"/>
      <c r="P61" s="206"/>
    </row>
    <row r="62" spans="1:16" ht="29.25" customHeight="1">
      <c r="A62" s="6" t="s">
        <v>7</v>
      </c>
      <c r="B62" s="6" t="s">
        <v>13</v>
      </c>
      <c r="C62" s="6"/>
      <c r="D62" s="6"/>
      <c r="E62" s="6" t="s">
        <v>27</v>
      </c>
      <c r="F62" s="6"/>
      <c r="G62" s="6"/>
      <c r="H62" s="6"/>
      <c r="I62" s="6" t="s">
        <v>8</v>
      </c>
      <c r="J62" s="6" t="s">
        <v>13</v>
      </c>
      <c r="K62" s="6"/>
      <c r="L62" s="6"/>
      <c r="M62" s="6" t="s">
        <v>27</v>
      </c>
      <c r="N62" s="6"/>
      <c r="O62" s="6"/>
      <c r="P62" s="6"/>
    </row>
    <row r="63" spans="1:16" ht="12.75">
      <c r="A63" s="79" t="s">
        <v>0</v>
      </c>
      <c r="B63" s="79" t="s">
        <v>1</v>
      </c>
      <c r="C63" s="79" t="s">
        <v>2</v>
      </c>
      <c r="D63" s="79" t="s">
        <v>3</v>
      </c>
      <c r="E63" s="79" t="s">
        <v>9</v>
      </c>
      <c r="F63" s="79" t="s">
        <v>10</v>
      </c>
      <c r="G63" s="79" t="s">
        <v>11</v>
      </c>
      <c r="H63" s="79" t="s">
        <v>12</v>
      </c>
      <c r="I63" s="79" t="s">
        <v>0</v>
      </c>
      <c r="J63" s="79" t="s">
        <v>1</v>
      </c>
      <c r="K63" s="79" t="s">
        <v>2</v>
      </c>
      <c r="L63" s="79" t="s">
        <v>3</v>
      </c>
      <c r="M63" s="79" t="s">
        <v>9</v>
      </c>
      <c r="N63" s="79" t="s">
        <v>10</v>
      </c>
      <c r="O63" s="79" t="s">
        <v>11</v>
      </c>
      <c r="P63" s="79" t="s">
        <v>12</v>
      </c>
    </row>
    <row r="64" spans="1:16" ht="12.75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ht="12.75" customHeight="1">
      <c r="A65" s="79"/>
      <c r="B65" s="85" t="e">
        <f>VLOOKUP(A65,'пр.взвешивания'!B5:C20,2,FALSE)</f>
        <v>#N/A</v>
      </c>
      <c r="C65" s="85" t="e">
        <f>VLOOKUP(B65,'пр.взвешивания'!C5:D20,2,FALSE)</f>
        <v>#N/A</v>
      </c>
      <c r="D65" s="85" t="e">
        <f>VLOOKUP(C65,'пр.взвешивания'!D5:E20,2,FALSE)</f>
        <v>#N/A</v>
      </c>
      <c r="E65" s="89"/>
      <c r="F65" s="90"/>
      <c r="G65" s="82"/>
      <c r="H65" s="79"/>
      <c r="I65" s="79"/>
      <c r="J65" s="85" t="e">
        <f>VLOOKUP(I65,'пр.взвешивания'!B5:C20,2,FALSE)</f>
        <v>#N/A</v>
      </c>
      <c r="K65" s="85" t="e">
        <f>VLOOKUP(J65,'пр.взвешивания'!C5:D20,2,FALSE)</f>
        <v>#N/A</v>
      </c>
      <c r="L65" s="85" t="e">
        <f>VLOOKUP(K65,'пр.взвешивания'!D5:E20,2,FALSE)</f>
        <v>#N/A</v>
      </c>
      <c r="M65" s="89"/>
      <c r="N65" s="90"/>
      <c r="O65" s="82"/>
      <c r="P65" s="79"/>
    </row>
    <row r="66" spans="1:16" ht="12.75" customHeight="1">
      <c r="A66" s="79"/>
      <c r="B66" s="85"/>
      <c r="C66" s="85"/>
      <c r="D66" s="85"/>
      <c r="E66" s="89"/>
      <c r="F66" s="89"/>
      <c r="G66" s="82"/>
      <c r="H66" s="79"/>
      <c r="I66" s="79"/>
      <c r="J66" s="85"/>
      <c r="K66" s="85"/>
      <c r="L66" s="85"/>
      <c r="M66" s="89"/>
      <c r="N66" s="89"/>
      <c r="O66" s="82"/>
      <c r="P66" s="79"/>
    </row>
    <row r="67" spans="1:16" ht="12.75" customHeight="1">
      <c r="A67" s="80"/>
      <c r="B67" s="85" t="e">
        <f>VLOOKUP(A67,'пр.взвешивания'!B7:C20,2,FALSE)</f>
        <v>#N/A</v>
      </c>
      <c r="C67" s="85" t="e">
        <f>VLOOKUP(B67,'пр.взвешивания'!C7:D20,2,FALSE)</f>
        <v>#N/A</v>
      </c>
      <c r="D67" s="85" t="e">
        <f>VLOOKUP(C67,'пр.взвешивания'!D7:E20,2,FALSE)</f>
        <v>#N/A</v>
      </c>
      <c r="E67" s="201"/>
      <c r="F67" s="201"/>
      <c r="G67" s="80"/>
      <c r="H67" s="80"/>
      <c r="I67" s="80"/>
      <c r="J67" s="85" t="e">
        <f>VLOOKUP(I67,'пр.взвешивания'!B7:C20,2,FALSE)</f>
        <v>#N/A</v>
      </c>
      <c r="K67" s="85" t="e">
        <f>VLOOKUP(J67,'пр.взвешивания'!C7:D20,2,FALSE)</f>
        <v>#N/A</v>
      </c>
      <c r="L67" s="85" t="e">
        <f>VLOOKUP(K67,'пр.взвешивания'!D7:E20,2,FALSE)</f>
        <v>#N/A</v>
      </c>
      <c r="M67" s="201"/>
      <c r="N67" s="201"/>
      <c r="O67" s="80"/>
      <c r="P67" s="80"/>
    </row>
    <row r="68" spans="1:16" ht="12.75" customHeight="1" thickBot="1">
      <c r="A68" s="203"/>
      <c r="B68" s="204"/>
      <c r="C68" s="204"/>
      <c r="D68" s="204"/>
      <c r="E68" s="202"/>
      <c r="F68" s="202"/>
      <c r="G68" s="203"/>
      <c r="H68" s="203"/>
      <c r="I68" s="203"/>
      <c r="J68" s="204"/>
      <c r="K68" s="204"/>
      <c r="L68" s="204"/>
      <c r="M68" s="202"/>
      <c r="N68" s="202"/>
      <c r="O68" s="203"/>
      <c r="P68" s="203"/>
    </row>
    <row r="69" spans="1:16" ht="12.75" customHeight="1">
      <c r="A69" s="100"/>
      <c r="B69" s="200" t="e">
        <f>VLOOKUP(A69,'пр.взвешивания'!B9:C20,2,FALSE)</f>
        <v>#N/A</v>
      </c>
      <c r="C69" s="200" t="e">
        <f>VLOOKUP(B69,'пр.взвешивания'!C9:D20,2,FALSE)</f>
        <v>#N/A</v>
      </c>
      <c r="D69" s="200" t="e">
        <f>VLOOKUP(C69,'пр.взвешивания'!D9:E20,2,FALSE)</f>
        <v>#N/A</v>
      </c>
      <c r="E69" s="197"/>
      <c r="F69" s="198"/>
      <c r="G69" s="199"/>
      <c r="H69" s="100"/>
      <c r="I69" s="100"/>
      <c r="J69" s="200" t="e">
        <f>VLOOKUP(I69,'пр.взвешивания'!B9:C20,2,FALSE)</f>
        <v>#N/A</v>
      </c>
      <c r="K69" s="200" t="e">
        <f>VLOOKUP(J69,'пр.взвешивания'!C9:D20,2,FALSE)</f>
        <v>#N/A</v>
      </c>
      <c r="L69" s="200" t="e">
        <f>VLOOKUP(K69,'пр.взвешивания'!D9:E20,2,FALSE)</f>
        <v>#N/A</v>
      </c>
      <c r="M69" s="197"/>
      <c r="N69" s="198"/>
      <c r="O69" s="199"/>
      <c r="P69" s="100"/>
    </row>
    <row r="70" spans="1:16" ht="12.75" customHeight="1">
      <c r="A70" s="79"/>
      <c r="B70" s="85"/>
      <c r="C70" s="85"/>
      <c r="D70" s="85"/>
      <c r="E70" s="89"/>
      <c r="F70" s="89"/>
      <c r="G70" s="82"/>
      <c r="H70" s="79"/>
      <c r="I70" s="79"/>
      <c r="J70" s="85"/>
      <c r="K70" s="85"/>
      <c r="L70" s="85"/>
      <c r="M70" s="89"/>
      <c r="N70" s="89"/>
      <c r="O70" s="82"/>
      <c r="P70" s="79"/>
    </row>
    <row r="71" spans="1:16" ht="12.75" customHeight="1">
      <c r="A71" s="80"/>
      <c r="B71" s="85" t="e">
        <f>VLOOKUP(A71,'пр.взвешивания'!B11:C20,2,FALSE)</f>
        <v>#N/A</v>
      </c>
      <c r="C71" s="85" t="e">
        <f>VLOOKUP(B71,'пр.взвешивания'!C11:D20,2,FALSE)</f>
        <v>#N/A</v>
      </c>
      <c r="D71" s="85" t="e">
        <f>VLOOKUP(C71,'пр.взвешивания'!D11:E20,2,FALSE)</f>
        <v>#N/A</v>
      </c>
      <c r="E71" s="201"/>
      <c r="F71" s="201"/>
      <c r="G71" s="80"/>
      <c r="H71" s="80"/>
      <c r="I71" s="80"/>
      <c r="J71" s="85" t="e">
        <f>VLOOKUP(I71,'пр.взвешивания'!B11:C20,2,FALSE)</f>
        <v>#N/A</v>
      </c>
      <c r="K71" s="85" t="e">
        <f>VLOOKUP(J71,'пр.взвешивания'!C11:D20,2,FALSE)</f>
        <v>#N/A</v>
      </c>
      <c r="L71" s="85" t="e">
        <f>VLOOKUP(K71,'пр.взвешивания'!D11:E20,2,FALSE)</f>
        <v>#N/A</v>
      </c>
      <c r="M71" s="201"/>
      <c r="N71" s="201"/>
      <c r="O71" s="80"/>
      <c r="P71" s="80"/>
    </row>
    <row r="72" spans="1:16" ht="12.75" customHeight="1">
      <c r="A72" s="81"/>
      <c r="B72" s="85"/>
      <c r="C72" s="85"/>
      <c r="D72" s="85"/>
      <c r="E72" s="205"/>
      <c r="F72" s="205"/>
      <c r="G72" s="81"/>
      <c r="H72" s="81"/>
      <c r="I72" s="81"/>
      <c r="J72" s="85"/>
      <c r="K72" s="85"/>
      <c r="L72" s="85"/>
      <c r="M72" s="205"/>
      <c r="N72" s="205"/>
      <c r="O72" s="81"/>
      <c r="P72" s="81"/>
    </row>
    <row r="73" spans="2:10" ht="33.75" customHeight="1">
      <c r="B73" s="6" t="s">
        <v>14</v>
      </c>
      <c r="J73" s="6" t="s">
        <v>14</v>
      </c>
    </row>
    <row r="74" spans="1:16" ht="12.75" customHeight="1">
      <c r="A74" s="79"/>
      <c r="B74" s="85" t="e">
        <f>VLOOKUP(A74,'пр.взвешивания'!B5:C20,2,FALSE)</f>
        <v>#N/A</v>
      </c>
      <c r="C74" s="85" t="e">
        <f>VLOOKUP(B74,'пр.взвешивания'!C5:D20,2,FALSE)</f>
        <v>#N/A</v>
      </c>
      <c r="D74" s="85" t="e">
        <f>VLOOKUP(C74,'пр.взвешивания'!D5:E20,2,FALSE)</f>
        <v>#N/A</v>
      </c>
      <c r="E74" s="89"/>
      <c r="F74" s="90"/>
      <c r="G74" s="82"/>
      <c r="H74" s="79"/>
      <c r="I74" s="79"/>
      <c r="J74" s="85" t="e">
        <f>VLOOKUP(I74,'пр.взвешивания'!B5:C20,2,FALSE)</f>
        <v>#N/A</v>
      </c>
      <c r="K74" s="85" t="e">
        <f>VLOOKUP(J74,'пр.взвешивания'!C5:D20,2,FALSE)</f>
        <v>#N/A</v>
      </c>
      <c r="L74" s="85" t="e">
        <f>VLOOKUP(K74,'пр.взвешивания'!D5:E20,2,FALSE)</f>
        <v>#N/A</v>
      </c>
      <c r="M74" s="89"/>
      <c r="N74" s="90"/>
      <c r="O74" s="82"/>
      <c r="P74" s="79"/>
    </row>
    <row r="75" spans="1:16" ht="12.75" customHeight="1">
      <c r="A75" s="79"/>
      <c r="B75" s="85"/>
      <c r="C75" s="85"/>
      <c r="D75" s="85"/>
      <c r="E75" s="89"/>
      <c r="F75" s="89"/>
      <c r="G75" s="82"/>
      <c r="H75" s="79"/>
      <c r="I75" s="79"/>
      <c r="J75" s="85"/>
      <c r="K75" s="85"/>
      <c r="L75" s="85"/>
      <c r="M75" s="89"/>
      <c r="N75" s="89"/>
      <c r="O75" s="82"/>
      <c r="P75" s="79"/>
    </row>
    <row r="76" spans="1:16" ht="12.75" customHeight="1">
      <c r="A76" s="80"/>
      <c r="B76" s="85" t="e">
        <f>VLOOKUP(A76,'пр.взвешивания'!B7:C20,2,FALSE)</f>
        <v>#N/A</v>
      </c>
      <c r="C76" s="85" t="e">
        <f>VLOOKUP(B76,'пр.взвешивания'!C7:D20,2,FALSE)</f>
        <v>#N/A</v>
      </c>
      <c r="D76" s="85" t="e">
        <f>VLOOKUP(C76,'пр.взвешивания'!D7:E20,2,FALSE)</f>
        <v>#N/A</v>
      </c>
      <c r="E76" s="201"/>
      <c r="F76" s="201"/>
      <c r="G76" s="80"/>
      <c r="H76" s="80"/>
      <c r="I76" s="80"/>
      <c r="J76" s="85" t="e">
        <f>VLOOKUP(I76,'пр.взвешивания'!B7:C20,2,FALSE)</f>
        <v>#N/A</v>
      </c>
      <c r="K76" s="85" t="e">
        <f>VLOOKUP(J76,'пр.взвешивания'!C7:D20,2,FALSE)</f>
        <v>#N/A</v>
      </c>
      <c r="L76" s="85" t="e">
        <f>VLOOKUP(K76,'пр.взвешивания'!D7:E20,2,FALSE)</f>
        <v>#N/A</v>
      </c>
      <c r="M76" s="201"/>
      <c r="N76" s="201"/>
      <c r="O76" s="80"/>
      <c r="P76" s="80"/>
    </row>
    <row r="77" spans="1:16" ht="12.75" customHeight="1" thickBot="1">
      <c r="A77" s="203"/>
      <c r="B77" s="204"/>
      <c r="C77" s="204"/>
      <c r="D77" s="204"/>
      <c r="E77" s="202"/>
      <c r="F77" s="202"/>
      <c r="G77" s="203"/>
      <c r="H77" s="203"/>
      <c r="I77" s="203"/>
      <c r="J77" s="204"/>
      <c r="K77" s="204"/>
      <c r="L77" s="204"/>
      <c r="M77" s="202"/>
      <c r="N77" s="202"/>
      <c r="O77" s="203"/>
      <c r="P77" s="203"/>
    </row>
    <row r="78" spans="1:16" ht="12.75" customHeight="1">
      <c r="A78" s="100"/>
      <c r="B78" s="200" t="e">
        <f>VLOOKUP(A78,'пр.взвешивания'!B9:C20,2,FALSE)</f>
        <v>#N/A</v>
      </c>
      <c r="C78" s="200" t="e">
        <f>VLOOKUP(B78,'пр.взвешивания'!C9:D20,2,FALSE)</f>
        <v>#N/A</v>
      </c>
      <c r="D78" s="200" t="e">
        <f>VLOOKUP(C78,'пр.взвешивания'!D9:E20,2,FALSE)</f>
        <v>#N/A</v>
      </c>
      <c r="E78" s="197"/>
      <c r="F78" s="198"/>
      <c r="G78" s="199"/>
      <c r="H78" s="100"/>
      <c r="I78" s="100"/>
      <c r="J78" s="200" t="e">
        <f>VLOOKUP(I78,'пр.взвешивания'!B9:C20,2,FALSE)</f>
        <v>#N/A</v>
      </c>
      <c r="K78" s="200" t="e">
        <f>VLOOKUP(J78,'пр.взвешивания'!C9:D20,2,FALSE)</f>
        <v>#N/A</v>
      </c>
      <c r="L78" s="200" t="e">
        <f>VLOOKUP(K78,'пр.взвешивания'!D9:E20,2,FALSE)</f>
        <v>#N/A</v>
      </c>
      <c r="M78" s="197"/>
      <c r="N78" s="198"/>
      <c r="O78" s="199"/>
      <c r="P78" s="100"/>
    </row>
    <row r="79" spans="1:16" ht="12.75" customHeight="1">
      <c r="A79" s="79"/>
      <c r="B79" s="85"/>
      <c r="C79" s="85"/>
      <c r="D79" s="85"/>
      <c r="E79" s="89"/>
      <c r="F79" s="89"/>
      <c r="G79" s="82"/>
      <c r="H79" s="79"/>
      <c r="I79" s="79"/>
      <c r="J79" s="85"/>
      <c r="K79" s="85"/>
      <c r="L79" s="85"/>
      <c r="M79" s="89"/>
      <c r="N79" s="89"/>
      <c r="O79" s="82"/>
      <c r="P79" s="79"/>
    </row>
    <row r="80" spans="1:16" ht="12.75" customHeight="1">
      <c r="A80" s="80"/>
      <c r="B80" s="85" t="e">
        <f>VLOOKUP(A80,'пр.взвешивания'!B11:C20,2,FALSE)</f>
        <v>#N/A</v>
      </c>
      <c r="C80" s="85" t="e">
        <f>VLOOKUP(B80,'пр.взвешивания'!C11:D20,2,FALSE)</f>
        <v>#N/A</v>
      </c>
      <c r="D80" s="85" t="e">
        <f>VLOOKUP(C80,'пр.взвешивания'!D11:E20,2,FALSE)</f>
        <v>#N/A</v>
      </c>
      <c r="E80" s="201"/>
      <c r="F80" s="201"/>
      <c r="G80" s="80"/>
      <c r="H80" s="80"/>
      <c r="I80" s="80"/>
      <c r="J80" s="85" t="e">
        <f>VLOOKUP(I80,'пр.взвешивания'!B11:C20,2,FALSE)</f>
        <v>#N/A</v>
      </c>
      <c r="K80" s="85" t="e">
        <f>VLOOKUP(J80,'пр.взвешивания'!C11:D20,2,FALSE)</f>
        <v>#N/A</v>
      </c>
      <c r="L80" s="85" t="e">
        <f>VLOOKUP(K80,'пр.взвешивания'!D11:E20,2,FALSE)</f>
        <v>#N/A</v>
      </c>
      <c r="M80" s="201"/>
      <c r="N80" s="201"/>
      <c r="O80" s="80"/>
      <c r="P80" s="80"/>
    </row>
    <row r="81" spans="1:16" ht="12.75" customHeight="1">
      <c r="A81" s="81"/>
      <c r="B81" s="85"/>
      <c r="C81" s="85"/>
      <c r="D81" s="85"/>
      <c r="E81" s="205"/>
      <c r="F81" s="205"/>
      <c r="G81" s="81"/>
      <c r="H81" s="81"/>
      <c r="I81" s="81"/>
      <c r="J81" s="85"/>
      <c r="K81" s="85"/>
      <c r="L81" s="85"/>
      <c r="M81" s="205"/>
      <c r="N81" s="205"/>
      <c r="O81" s="81"/>
      <c r="P81" s="81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355">
    <mergeCell ref="E58:E59"/>
    <mergeCell ref="F58:F59"/>
    <mergeCell ref="G58:G59"/>
    <mergeCell ref="A58:A59"/>
    <mergeCell ref="B58:B59"/>
    <mergeCell ref="C58:C59"/>
    <mergeCell ref="D58:D59"/>
    <mergeCell ref="E56:E57"/>
    <mergeCell ref="F56:F57"/>
    <mergeCell ref="G56:G57"/>
    <mergeCell ref="H56:H57"/>
    <mergeCell ref="A56:A57"/>
    <mergeCell ref="B56:B57"/>
    <mergeCell ref="C56:C57"/>
    <mergeCell ref="D56:D57"/>
    <mergeCell ref="E54:E55"/>
    <mergeCell ref="F54:F55"/>
    <mergeCell ref="G54:G55"/>
    <mergeCell ref="H54:H55"/>
    <mergeCell ref="A54:A55"/>
    <mergeCell ref="B54:B55"/>
    <mergeCell ref="C54:C55"/>
    <mergeCell ref="D54:D55"/>
    <mergeCell ref="E52:E53"/>
    <mergeCell ref="F52:F53"/>
    <mergeCell ref="G52:G53"/>
    <mergeCell ref="H52:H53"/>
    <mergeCell ref="A52:A53"/>
    <mergeCell ref="B52:B53"/>
    <mergeCell ref="C52:C53"/>
    <mergeCell ref="D52:D53"/>
    <mergeCell ref="E49:E50"/>
    <mergeCell ref="F49:F50"/>
    <mergeCell ref="G49:G50"/>
    <mergeCell ref="H49:H50"/>
    <mergeCell ref="A49:A50"/>
    <mergeCell ref="B49:B50"/>
    <mergeCell ref="C49:C50"/>
    <mergeCell ref="D49:D50"/>
    <mergeCell ref="E25:E26"/>
    <mergeCell ref="F25:F26"/>
    <mergeCell ref="G25:G26"/>
    <mergeCell ref="H25:H26"/>
    <mergeCell ref="A25:A26"/>
    <mergeCell ref="B25:B26"/>
    <mergeCell ref="C25:C26"/>
    <mergeCell ref="D25:D2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I61:P61"/>
    <mergeCell ref="I63:I64"/>
    <mergeCell ref="J63:J64"/>
    <mergeCell ref="K63:K64"/>
    <mergeCell ref="L63:L64"/>
    <mergeCell ref="M63:M64"/>
    <mergeCell ref="N63:N64"/>
    <mergeCell ref="O63:O64"/>
    <mergeCell ref="P63:P64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71:A72"/>
    <mergeCell ref="B71:B72"/>
    <mergeCell ref="C71:C72"/>
    <mergeCell ref="D71:D72"/>
    <mergeCell ref="E71:E72"/>
    <mergeCell ref="F71:F72"/>
    <mergeCell ref="G71:G72"/>
    <mergeCell ref="H71:H72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69:I70"/>
    <mergeCell ref="J69:J70"/>
    <mergeCell ref="K69:K70"/>
    <mergeCell ref="L69:L70"/>
    <mergeCell ref="M69:M70"/>
    <mergeCell ref="N69:N70"/>
    <mergeCell ref="O69:O70"/>
    <mergeCell ref="P69:P70"/>
    <mergeCell ref="I71:I72"/>
    <mergeCell ref="J71:J72"/>
    <mergeCell ref="K71:K72"/>
    <mergeCell ref="L71:L72"/>
    <mergeCell ref="M71:M72"/>
    <mergeCell ref="N71:N72"/>
    <mergeCell ref="O71:O72"/>
    <mergeCell ref="P71:P72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A3:A4"/>
    <mergeCell ref="B3:B4"/>
    <mergeCell ref="C3:C4"/>
    <mergeCell ref="A5:A6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2:A33"/>
    <mergeCell ref="B32:B33"/>
    <mergeCell ref="C32:C33"/>
    <mergeCell ref="D32:D33"/>
    <mergeCell ref="E32:E33"/>
    <mergeCell ref="F32:F33"/>
    <mergeCell ref="G32:G33"/>
    <mergeCell ref="H32:H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81"/>
  <sheetViews>
    <sheetView workbookViewId="0" topLeftCell="A1">
      <selection activeCell="G23" sqref="G23:G24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189" t="str">
        <f>HYPERLINK('[2]реквизиты'!$A$2)</f>
        <v>IV Летняя спартакиада учащихся России по САМБО среди  девушек 1993-94 гг.р</v>
      </c>
      <c r="B1" s="210"/>
      <c r="C1" s="210"/>
      <c r="D1" s="210"/>
      <c r="E1" s="210"/>
      <c r="F1" s="210"/>
      <c r="G1" s="210"/>
    </row>
    <row r="2" spans="1:7" ht="20.25" customHeight="1">
      <c r="A2" s="207" t="str">
        <f>HYPERLINK('[2]реквизиты'!$A$3)</f>
        <v>15 -19 июля 2009 г.                     г. Пенза</v>
      </c>
      <c r="B2" s="207"/>
      <c r="C2" s="207"/>
      <c r="D2" s="207"/>
      <c r="E2" s="207"/>
      <c r="F2" s="207"/>
      <c r="G2" s="207"/>
    </row>
    <row r="3" spans="1:7" ht="12.75">
      <c r="A3" s="80" t="s">
        <v>16</v>
      </c>
      <c r="B3" s="80" t="s">
        <v>0</v>
      </c>
      <c r="C3" s="80" t="s">
        <v>1</v>
      </c>
      <c r="D3" s="80" t="s">
        <v>17</v>
      </c>
      <c r="E3" s="80" t="s">
        <v>18</v>
      </c>
      <c r="F3" s="80" t="s">
        <v>31</v>
      </c>
      <c r="G3" s="80" t="s">
        <v>19</v>
      </c>
    </row>
    <row r="4" spans="1:7" ht="12.75">
      <c r="A4" s="81"/>
      <c r="B4" s="81"/>
      <c r="C4" s="81"/>
      <c r="D4" s="81"/>
      <c r="E4" s="81"/>
      <c r="F4" s="81"/>
      <c r="G4" s="81"/>
    </row>
    <row r="5" spans="1:7" ht="12.75">
      <c r="A5" s="213"/>
      <c r="B5" s="214">
        <v>1</v>
      </c>
      <c r="C5" s="215" t="s">
        <v>32</v>
      </c>
      <c r="D5" s="79" t="s">
        <v>33</v>
      </c>
      <c r="E5" s="211" t="s">
        <v>34</v>
      </c>
      <c r="F5" s="82" t="s">
        <v>35</v>
      </c>
      <c r="G5" s="212" t="s">
        <v>36</v>
      </c>
    </row>
    <row r="6" spans="1:7" ht="12.75">
      <c r="A6" s="213"/>
      <c r="B6" s="214"/>
      <c r="C6" s="215"/>
      <c r="D6" s="79"/>
      <c r="E6" s="211"/>
      <c r="F6" s="82"/>
      <c r="G6" s="212"/>
    </row>
    <row r="7" spans="1:7" ht="12.75">
      <c r="A7" s="213"/>
      <c r="B7" s="214">
        <v>2</v>
      </c>
      <c r="C7" s="215" t="s">
        <v>37</v>
      </c>
      <c r="D7" s="79" t="s">
        <v>38</v>
      </c>
      <c r="E7" s="211" t="s">
        <v>39</v>
      </c>
      <c r="F7" s="82" t="s">
        <v>40</v>
      </c>
      <c r="G7" s="212" t="s">
        <v>41</v>
      </c>
    </row>
    <row r="8" spans="1:7" ht="12.75">
      <c r="A8" s="213"/>
      <c r="B8" s="214"/>
      <c r="C8" s="215"/>
      <c r="D8" s="79"/>
      <c r="E8" s="211"/>
      <c r="F8" s="82"/>
      <c r="G8" s="212"/>
    </row>
    <row r="9" spans="1:7" ht="12.75">
      <c r="A9" s="213"/>
      <c r="B9" s="214">
        <v>3</v>
      </c>
      <c r="C9" s="215" t="s">
        <v>42</v>
      </c>
      <c r="D9" s="79" t="s">
        <v>43</v>
      </c>
      <c r="E9" s="211" t="s">
        <v>44</v>
      </c>
      <c r="F9" s="82" t="s">
        <v>35</v>
      </c>
      <c r="G9" s="212" t="s">
        <v>45</v>
      </c>
    </row>
    <row r="10" spans="1:7" ht="12.75">
      <c r="A10" s="213"/>
      <c r="B10" s="214"/>
      <c r="C10" s="215"/>
      <c r="D10" s="79"/>
      <c r="E10" s="211"/>
      <c r="F10" s="82"/>
      <c r="G10" s="212"/>
    </row>
    <row r="11" spans="1:7" ht="12.75">
      <c r="A11" s="213"/>
      <c r="B11" s="214">
        <v>4</v>
      </c>
      <c r="C11" s="215" t="s">
        <v>46</v>
      </c>
      <c r="D11" s="79" t="s">
        <v>47</v>
      </c>
      <c r="E11" s="211" t="s">
        <v>48</v>
      </c>
      <c r="F11" s="82" t="s">
        <v>40</v>
      </c>
      <c r="G11" s="212" t="s">
        <v>49</v>
      </c>
    </row>
    <row r="12" spans="1:7" ht="12.75">
      <c r="A12" s="213"/>
      <c r="B12" s="214"/>
      <c r="C12" s="215"/>
      <c r="D12" s="79"/>
      <c r="E12" s="211"/>
      <c r="F12" s="82"/>
      <c r="G12" s="212"/>
    </row>
    <row r="13" spans="1:7" ht="12.75">
      <c r="A13" s="213"/>
      <c r="B13" s="214">
        <v>5</v>
      </c>
      <c r="C13" s="215" t="s">
        <v>50</v>
      </c>
      <c r="D13" s="79" t="s">
        <v>51</v>
      </c>
      <c r="E13" s="211" t="s">
        <v>52</v>
      </c>
      <c r="F13" s="82" t="s">
        <v>53</v>
      </c>
      <c r="G13" s="212" t="s">
        <v>54</v>
      </c>
    </row>
    <row r="14" spans="1:7" ht="12.75">
      <c r="A14" s="213"/>
      <c r="B14" s="214"/>
      <c r="C14" s="215"/>
      <c r="D14" s="79"/>
      <c r="E14" s="211"/>
      <c r="F14" s="82"/>
      <c r="G14" s="212"/>
    </row>
    <row r="15" spans="1:7" ht="12.75">
      <c r="A15" s="213"/>
      <c r="B15" s="214">
        <v>6</v>
      </c>
      <c r="C15" s="215" t="s">
        <v>68</v>
      </c>
      <c r="D15" s="79" t="s">
        <v>55</v>
      </c>
      <c r="E15" s="211" t="s">
        <v>56</v>
      </c>
      <c r="F15" s="82" t="s">
        <v>40</v>
      </c>
      <c r="G15" s="212" t="s">
        <v>57</v>
      </c>
    </row>
    <row r="16" spans="1:7" ht="12.75">
      <c r="A16" s="213"/>
      <c r="B16" s="214"/>
      <c r="C16" s="215"/>
      <c r="D16" s="79"/>
      <c r="E16" s="211"/>
      <c r="F16" s="82"/>
      <c r="G16" s="212"/>
    </row>
    <row r="17" spans="1:7" ht="12.75">
      <c r="A17" s="213"/>
      <c r="B17" s="214">
        <v>7</v>
      </c>
      <c r="C17" s="215" t="s">
        <v>58</v>
      </c>
      <c r="D17" s="79" t="s">
        <v>59</v>
      </c>
      <c r="E17" s="211" t="s">
        <v>60</v>
      </c>
      <c r="F17" s="82" t="s">
        <v>35</v>
      </c>
      <c r="G17" s="212" t="s">
        <v>61</v>
      </c>
    </row>
    <row r="18" spans="1:7" ht="12.75">
      <c r="A18" s="213"/>
      <c r="B18" s="214"/>
      <c r="C18" s="215"/>
      <c r="D18" s="79"/>
      <c r="E18" s="211"/>
      <c r="F18" s="82"/>
      <c r="G18" s="212"/>
    </row>
    <row r="19" spans="1:7" ht="12.75">
      <c r="A19" s="213"/>
      <c r="B19" s="214">
        <v>8</v>
      </c>
      <c r="C19" s="215" t="s">
        <v>62</v>
      </c>
      <c r="D19" s="216" t="s">
        <v>63</v>
      </c>
      <c r="E19" s="211" t="s">
        <v>64</v>
      </c>
      <c r="F19" s="82" t="s">
        <v>65</v>
      </c>
      <c r="G19" s="212" t="s">
        <v>66</v>
      </c>
    </row>
    <row r="20" spans="1:7" ht="12.75">
      <c r="A20" s="213"/>
      <c r="B20" s="214"/>
      <c r="C20" s="215"/>
      <c r="D20" s="79"/>
      <c r="E20" s="211"/>
      <c r="F20" s="82"/>
      <c r="G20" s="212"/>
    </row>
    <row r="21" spans="1:8" ht="12.75">
      <c r="A21" s="208"/>
      <c r="B21" s="208"/>
      <c r="C21" s="208"/>
      <c r="D21" s="208"/>
      <c r="E21" s="208"/>
      <c r="F21" s="208"/>
      <c r="G21" s="209"/>
      <c r="H21" s="4"/>
    </row>
    <row r="22" spans="1:8" ht="12.75">
      <c r="A22" s="208"/>
      <c r="B22" s="208"/>
      <c r="C22" s="208"/>
      <c r="D22" s="208"/>
      <c r="E22" s="208"/>
      <c r="F22" s="208"/>
      <c r="G22" s="209"/>
      <c r="H22" s="4"/>
    </row>
    <row r="23" spans="1:8" ht="12.75">
      <c r="A23" s="208"/>
      <c r="B23" s="208"/>
      <c r="C23" s="208"/>
      <c r="D23" s="208"/>
      <c r="E23" s="208"/>
      <c r="F23" s="208"/>
      <c r="G23" s="208"/>
      <c r="H23" s="4"/>
    </row>
    <row r="24" spans="1:8" ht="12.75">
      <c r="A24" s="208"/>
      <c r="B24" s="208"/>
      <c r="C24" s="208"/>
      <c r="D24" s="208"/>
      <c r="E24" s="208"/>
      <c r="F24" s="208"/>
      <c r="G24" s="208"/>
      <c r="H24" s="4"/>
    </row>
    <row r="25" spans="1:8" ht="12.75">
      <c r="A25" s="208"/>
      <c r="B25" s="208"/>
      <c r="C25" s="208"/>
      <c r="D25" s="208"/>
      <c r="E25" s="208"/>
      <c r="F25" s="208"/>
      <c r="G25" s="209"/>
      <c r="H25" s="4"/>
    </row>
    <row r="26" spans="1:8" ht="12.75">
      <c r="A26" s="208"/>
      <c r="B26" s="208"/>
      <c r="C26" s="208"/>
      <c r="D26" s="208"/>
      <c r="E26" s="208"/>
      <c r="F26" s="208"/>
      <c r="G26" s="209"/>
      <c r="H26" s="4"/>
    </row>
    <row r="27" spans="1:8" ht="12.75">
      <c r="A27" s="208"/>
      <c r="B27" s="208"/>
      <c r="C27" s="208"/>
      <c r="D27" s="208"/>
      <c r="E27" s="208"/>
      <c r="F27" s="208"/>
      <c r="G27" s="208"/>
      <c r="H27" s="4"/>
    </row>
    <row r="28" spans="1:8" ht="12.75">
      <c r="A28" s="208"/>
      <c r="B28" s="208"/>
      <c r="C28" s="208"/>
      <c r="D28" s="208"/>
      <c r="E28" s="208"/>
      <c r="F28" s="208"/>
      <c r="G28" s="208"/>
      <c r="H28" s="4"/>
    </row>
    <row r="29" spans="1:8" ht="12.75">
      <c r="A29" s="208"/>
      <c r="B29" s="208"/>
      <c r="C29" s="208"/>
      <c r="D29" s="208"/>
      <c r="E29" s="208"/>
      <c r="F29" s="208"/>
      <c r="G29" s="209"/>
      <c r="H29" s="4"/>
    </row>
    <row r="30" spans="1:8" ht="12.75">
      <c r="A30" s="208"/>
      <c r="B30" s="208"/>
      <c r="C30" s="208"/>
      <c r="D30" s="208"/>
      <c r="E30" s="208"/>
      <c r="F30" s="208"/>
      <c r="G30" s="209"/>
      <c r="H30" s="4"/>
    </row>
    <row r="31" spans="1:8" ht="12.75">
      <c r="A31" s="208"/>
      <c r="B31" s="208"/>
      <c r="C31" s="208"/>
      <c r="D31" s="208"/>
      <c r="E31" s="208"/>
      <c r="F31" s="208"/>
      <c r="G31" s="208"/>
      <c r="H31" s="4"/>
    </row>
    <row r="32" spans="1:8" ht="12.75">
      <c r="A32" s="208"/>
      <c r="B32" s="208"/>
      <c r="C32" s="208"/>
      <c r="D32" s="208"/>
      <c r="E32" s="208"/>
      <c r="F32" s="208"/>
      <c r="G32" s="208"/>
      <c r="H32" s="4"/>
    </row>
    <row r="33" spans="1:8" ht="12.75">
      <c r="A33" s="208"/>
      <c r="B33" s="208"/>
      <c r="C33" s="208"/>
      <c r="D33" s="208"/>
      <c r="E33" s="208"/>
      <c r="F33" s="208"/>
      <c r="G33" s="209"/>
      <c r="H33" s="4"/>
    </row>
    <row r="34" spans="1:8" ht="12.75">
      <c r="A34" s="208"/>
      <c r="B34" s="208"/>
      <c r="C34" s="208"/>
      <c r="D34" s="208"/>
      <c r="E34" s="208"/>
      <c r="F34" s="208"/>
      <c r="G34" s="209"/>
      <c r="H34" s="4"/>
    </row>
    <row r="35" spans="1:8" ht="12.75">
      <c r="A35" s="208"/>
      <c r="B35" s="208"/>
      <c r="C35" s="208"/>
      <c r="D35" s="208"/>
      <c r="E35" s="208"/>
      <c r="F35" s="208"/>
      <c r="G35" s="208"/>
      <c r="H35" s="4"/>
    </row>
    <row r="36" spans="1:8" ht="12.75">
      <c r="A36" s="208"/>
      <c r="B36" s="208"/>
      <c r="C36" s="208"/>
      <c r="D36" s="208"/>
      <c r="E36" s="208"/>
      <c r="F36" s="208"/>
      <c r="G36" s="208"/>
      <c r="H36" s="4"/>
    </row>
    <row r="37" spans="1:8" ht="12.75">
      <c r="A37" s="208"/>
      <c r="B37" s="208"/>
      <c r="C37" s="208"/>
      <c r="D37" s="208"/>
      <c r="E37" s="208"/>
      <c r="F37" s="208"/>
      <c r="G37" s="209"/>
      <c r="H37" s="4"/>
    </row>
    <row r="38" spans="1:8" ht="12.75">
      <c r="A38" s="208"/>
      <c r="B38" s="208"/>
      <c r="C38" s="208"/>
      <c r="D38" s="208"/>
      <c r="E38" s="208"/>
      <c r="F38" s="208"/>
      <c r="G38" s="209"/>
      <c r="H38" s="4"/>
    </row>
    <row r="39" spans="1:8" ht="12.75">
      <c r="A39" s="208"/>
      <c r="B39" s="208"/>
      <c r="C39" s="208"/>
      <c r="D39" s="208"/>
      <c r="E39" s="208"/>
      <c r="F39" s="208"/>
      <c r="G39" s="208"/>
      <c r="H39" s="4"/>
    </row>
    <row r="40" spans="1:8" ht="12.75">
      <c r="A40" s="208"/>
      <c r="B40" s="208"/>
      <c r="C40" s="208"/>
      <c r="D40" s="208"/>
      <c r="E40" s="208"/>
      <c r="F40" s="208"/>
      <c r="G40" s="208"/>
      <c r="H40" s="4"/>
    </row>
    <row r="41" spans="1:8" ht="12.75">
      <c r="A41" s="208"/>
      <c r="B41" s="208"/>
      <c r="C41" s="208"/>
      <c r="D41" s="208"/>
      <c r="E41" s="208"/>
      <c r="F41" s="208"/>
      <c r="G41" s="209"/>
      <c r="H41" s="4"/>
    </row>
    <row r="42" spans="1:8" ht="12.75">
      <c r="A42" s="208"/>
      <c r="B42" s="208"/>
      <c r="C42" s="208"/>
      <c r="D42" s="208"/>
      <c r="E42" s="208"/>
      <c r="F42" s="208"/>
      <c r="G42" s="209"/>
      <c r="H42" s="4"/>
    </row>
    <row r="43" spans="1:8" ht="12.75">
      <c r="A43" s="208"/>
      <c r="B43" s="208"/>
      <c r="C43" s="208"/>
      <c r="D43" s="208"/>
      <c r="E43" s="208"/>
      <c r="F43" s="208"/>
      <c r="G43" s="208"/>
      <c r="H43" s="4"/>
    </row>
    <row r="44" spans="1:8" ht="12.75">
      <c r="A44" s="208"/>
      <c r="B44" s="208"/>
      <c r="C44" s="208"/>
      <c r="D44" s="208"/>
      <c r="E44" s="208"/>
      <c r="F44" s="208"/>
      <c r="G44" s="208"/>
      <c r="H44" s="4"/>
    </row>
    <row r="45" spans="1:8" ht="12.75">
      <c r="A45" s="208"/>
      <c r="B45" s="208"/>
      <c r="C45" s="208"/>
      <c r="D45" s="208"/>
      <c r="E45" s="208"/>
      <c r="F45" s="208"/>
      <c r="G45" s="209"/>
      <c r="H45" s="4"/>
    </row>
    <row r="46" spans="1:8" ht="12.75">
      <c r="A46" s="208"/>
      <c r="B46" s="208"/>
      <c r="C46" s="208"/>
      <c r="D46" s="208"/>
      <c r="E46" s="208"/>
      <c r="F46" s="208"/>
      <c r="G46" s="209"/>
      <c r="H46" s="4"/>
    </row>
    <row r="47" spans="1:8" ht="12.75">
      <c r="A47" s="208"/>
      <c r="B47" s="208"/>
      <c r="C47" s="208"/>
      <c r="D47" s="208"/>
      <c r="E47" s="208"/>
      <c r="F47" s="208"/>
      <c r="G47" s="208"/>
      <c r="H47" s="4"/>
    </row>
    <row r="48" spans="1:8" ht="12.75">
      <c r="A48" s="208"/>
      <c r="B48" s="208"/>
      <c r="C48" s="208"/>
      <c r="D48" s="208"/>
      <c r="E48" s="208"/>
      <c r="F48" s="208"/>
      <c r="G48" s="208"/>
      <c r="H48" s="4"/>
    </row>
    <row r="49" spans="1:8" ht="12.75">
      <c r="A49" s="208"/>
      <c r="B49" s="208"/>
      <c r="C49" s="208"/>
      <c r="D49" s="208"/>
      <c r="E49" s="208"/>
      <c r="F49" s="208"/>
      <c r="G49" s="209"/>
      <c r="H49" s="4"/>
    </row>
    <row r="50" spans="1:8" ht="12.75">
      <c r="A50" s="208"/>
      <c r="B50" s="208"/>
      <c r="C50" s="208"/>
      <c r="D50" s="208"/>
      <c r="E50" s="208"/>
      <c r="F50" s="208"/>
      <c r="G50" s="209"/>
      <c r="H50" s="4"/>
    </row>
    <row r="51" spans="1:8" ht="12.75">
      <c r="A51" s="208"/>
      <c r="B51" s="208"/>
      <c r="C51" s="208"/>
      <c r="D51" s="208"/>
      <c r="E51" s="208"/>
      <c r="F51" s="208"/>
      <c r="G51" s="208"/>
      <c r="H51" s="4"/>
    </row>
    <row r="52" spans="1:8" ht="12.75">
      <c r="A52" s="208"/>
      <c r="B52" s="208"/>
      <c r="C52" s="208"/>
      <c r="D52" s="208"/>
      <c r="E52" s="208"/>
      <c r="F52" s="208"/>
      <c r="G52" s="208"/>
      <c r="H52" s="4"/>
    </row>
    <row r="53" spans="1:8" ht="12.75">
      <c r="A53" s="208"/>
      <c r="B53" s="208"/>
      <c r="C53" s="208"/>
      <c r="D53" s="208"/>
      <c r="E53" s="208"/>
      <c r="F53" s="208"/>
      <c r="G53" s="209"/>
      <c r="H53" s="4"/>
    </row>
    <row r="54" spans="1:8" ht="12.75">
      <c r="A54" s="208"/>
      <c r="B54" s="208"/>
      <c r="C54" s="208"/>
      <c r="D54" s="208"/>
      <c r="E54" s="208"/>
      <c r="F54" s="208"/>
      <c r="G54" s="209"/>
      <c r="H54" s="4"/>
    </row>
    <row r="55" spans="1:8" ht="12.75">
      <c r="A55" s="208"/>
      <c r="B55" s="208"/>
      <c r="C55" s="208"/>
      <c r="D55" s="208"/>
      <c r="E55" s="208"/>
      <c r="F55" s="208"/>
      <c r="G55" s="208"/>
      <c r="H55" s="4"/>
    </row>
    <row r="56" spans="1:8" ht="12.75">
      <c r="A56" s="208"/>
      <c r="B56" s="208"/>
      <c r="C56" s="208"/>
      <c r="D56" s="208"/>
      <c r="E56" s="208"/>
      <c r="F56" s="208"/>
      <c r="G56" s="208"/>
      <c r="H56" s="4"/>
    </row>
    <row r="57" spans="1:8" ht="12.75">
      <c r="A57" s="208"/>
      <c r="B57" s="208"/>
      <c r="C57" s="208"/>
      <c r="D57" s="208"/>
      <c r="E57" s="208"/>
      <c r="F57" s="208"/>
      <c r="G57" s="209"/>
      <c r="H57" s="4"/>
    </row>
    <row r="58" spans="1:8" ht="12.75">
      <c r="A58" s="208"/>
      <c r="B58" s="208"/>
      <c r="C58" s="208"/>
      <c r="D58" s="208"/>
      <c r="E58" s="208"/>
      <c r="F58" s="208"/>
      <c r="G58" s="209"/>
      <c r="H58" s="4"/>
    </row>
    <row r="59" spans="1:8" ht="12.75">
      <c r="A59" s="208"/>
      <c r="B59" s="208"/>
      <c r="C59" s="208"/>
      <c r="D59" s="208"/>
      <c r="E59" s="208"/>
      <c r="F59" s="208"/>
      <c r="G59" s="208"/>
      <c r="H59" s="4"/>
    </row>
    <row r="60" spans="1:8" ht="12.75">
      <c r="A60" s="208"/>
      <c r="B60" s="208"/>
      <c r="C60" s="208"/>
      <c r="D60" s="208"/>
      <c r="E60" s="208"/>
      <c r="F60" s="208"/>
      <c r="G60" s="208"/>
      <c r="H60" s="4"/>
    </row>
    <row r="61" spans="1:8" ht="12.75">
      <c r="A61" s="208"/>
      <c r="B61" s="208"/>
      <c r="C61" s="208"/>
      <c r="D61" s="208"/>
      <c r="E61" s="208"/>
      <c r="F61" s="208"/>
      <c r="G61" s="209"/>
      <c r="H61" s="4"/>
    </row>
    <row r="62" spans="1:8" ht="12.75">
      <c r="A62" s="208"/>
      <c r="B62" s="208"/>
      <c r="C62" s="208"/>
      <c r="D62" s="208"/>
      <c r="E62" s="208"/>
      <c r="F62" s="208"/>
      <c r="G62" s="209"/>
      <c r="H62" s="4"/>
    </row>
    <row r="63" spans="1:8" ht="12.75">
      <c r="A63" s="208"/>
      <c r="B63" s="208"/>
      <c r="C63" s="208"/>
      <c r="D63" s="208"/>
      <c r="E63" s="208"/>
      <c r="F63" s="208"/>
      <c r="G63" s="208"/>
      <c r="H63" s="4"/>
    </row>
    <row r="64" spans="1:8" ht="12.75">
      <c r="A64" s="208"/>
      <c r="B64" s="208"/>
      <c r="C64" s="208"/>
      <c r="D64" s="208"/>
      <c r="E64" s="208"/>
      <c r="F64" s="208"/>
      <c r="G64" s="208"/>
      <c r="H64" s="4"/>
    </row>
    <row r="65" spans="1:8" ht="12.75">
      <c r="A65" s="208"/>
      <c r="B65" s="208"/>
      <c r="C65" s="208"/>
      <c r="D65" s="208"/>
      <c r="E65" s="208"/>
      <c r="F65" s="208"/>
      <c r="G65" s="209"/>
      <c r="H65" s="4"/>
    </row>
    <row r="66" spans="1:8" ht="12.75">
      <c r="A66" s="208"/>
      <c r="B66" s="208"/>
      <c r="C66" s="208"/>
      <c r="D66" s="208"/>
      <c r="E66" s="208"/>
      <c r="F66" s="208"/>
      <c r="G66" s="209"/>
      <c r="H66" s="4"/>
    </row>
    <row r="67" spans="1:8" ht="12.75">
      <c r="A67" s="208"/>
      <c r="B67" s="208"/>
      <c r="C67" s="208"/>
      <c r="D67" s="208"/>
      <c r="E67" s="208"/>
      <c r="F67" s="208"/>
      <c r="G67" s="208"/>
      <c r="H67" s="4"/>
    </row>
    <row r="68" spans="1:8" ht="12.75">
      <c r="A68" s="208"/>
      <c r="B68" s="208"/>
      <c r="C68" s="208"/>
      <c r="D68" s="208"/>
      <c r="E68" s="208"/>
      <c r="F68" s="208"/>
      <c r="G68" s="208"/>
      <c r="H68" s="4"/>
    </row>
    <row r="69" spans="1:8" ht="12.75">
      <c r="A69" s="208"/>
      <c r="B69" s="208"/>
      <c r="C69" s="208"/>
      <c r="D69" s="208"/>
      <c r="E69" s="208"/>
      <c r="F69" s="208"/>
      <c r="G69" s="209"/>
      <c r="H69" s="4"/>
    </row>
    <row r="70" spans="1:8" ht="12.75">
      <c r="A70" s="208"/>
      <c r="B70" s="208"/>
      <c r="C70" s="208"/>
      <c r="D70" s="208"/>
      <c r="E70" s="208"/>
      <c r="F70" s="208"/>
      <c r="G70" s="209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</sheetData>
  <mergeCells count="240">
    <mergeCell ref="A3:A4"/>
    <mergeCell ref="B3:B4"/>
    <mergeCell ref="C3:C4"/>
    <mergeCell ref="D3:D4"/>
    <mergeCell ref="E3:E4"/>
    <mergeCell ref="F3:F4"/>
    <mergeCell ref="G3:G4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E19:E20"/>
    <mergeCell ref="F19:F20"/>
    <mergeCell ref="G19:G2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F61:F62"/>
    <mergeCell ref="C61:C62"/>
    <mergeCell ref="E57:E58"/>
    <mergeCell ref="F57:F58"/>
    <mergeCell ref="C57:C58"/>
    <mergeCell ref="D57:D58"/>
    <mergeCell ref="D61:D62"/>
    <mergeCell ref="A61:A62"/>
    <mergeCell ref="B61:B62"/>
    <mergeCell ref="A63:A64"/>
    <mergeCell ref="B63:B64"/>
    <mergeCell ref="G61:G62"/>
    <mergeCell ref="B65:B66"/>
    <mergeCell ref="C65:C66"/>
    <mergeCell ref="D65:D66"/>
    <mergeCell ref="E61:E62"/>
    <mergeCell ref="E63:E64"/>
    <mergeCell ref="F63:F64"/>
    <mergeCell ref="G63:G64"/>
    <mergeCell ref="C63:C64"/>
    <mergeCell ref="D63:D64"/>
    <mergeCell ref="A1:G1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A2:G2"/>
    <mergeCell ref="E69:E70"/>
    <mergeCell ref="F69:F70"/>
    <mergeCell ref="G69:G70"/>
    <mergeCell ref="C67:C68"/>
    <mergeCell ref="D67:D68"/>
    <mergeCell ref="E67:E68"/>
    <mergeCell ref="F67:F68"/>
    <mergeCell ref="G67:G68"/>
    <mergeCell ref="A65:A6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2009-07-18T08:40:00Z</cp:lastPrinted>
  <dcterms:created xsi:type="dcterms:W3CDTF">1996-10-08T23:32:33Z</dcterms:created>
  <dcterms:modified xsi:type="dcterms:W3CDTF">2009-07-18T08:56:31Z</dcterms:modified>
  <cp:category/>
  <cp:version/>
  <cp:contentType/>
  <cp:contentStatus/>
</cp:coreProperties>
</file>