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<sst xmlns="http://schemas.openxmlformats.org/spreadsheetml/2006/main" count="585" uniqueCount="251">
  <si>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</si>
  <si>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</si>
  <si>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</si>
  <si>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</si>
  <si>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</si>
  <si>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</si>
  <si>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</si>
  <si>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</si>
  <si>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</si>
  <si>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</si>
  <si>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</si>
  <si>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</si>
  <si>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</si>
  <si>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</si>
  <si>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</si>
  <si>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</si>
  <si>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</si>
  <si>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</si>
  <si>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</si>
  <si>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</si>
  <si>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</si>
  <si>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</si>
  <si>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</si>
  <si>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</si>
  <si>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</si>
  <si>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</si>
  <si>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</si>
  <si>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</si>
  <si>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</si>
  <si>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</si>
  <si>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</si>
  <si>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</si>
  <si>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</si>
  <si>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</si>
  <si>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</si>
  <si>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</si>
  <si>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</si>
  <si>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</si>
  <si>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</si>
  <si>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</si>
  <si>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</si>
  <si>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</si>
  <si>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</si>
  <si>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</si>
  <si>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</si>
  <si>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</si>
  <si>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</si>
  <si>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</si>
  <si>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</si>
  <si>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</si>
  <si>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</si>
  <si>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</si>
  <si>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</si>
  <si>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</si>
  <si>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</si>
  <si>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</si>
  <si>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</si>
  <si>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</si>
  <si>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</si>
  <si>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</si>
  <si>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</si>
  <si>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</si>
  <si>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</si>
  <si>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</si>
  <si>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</si>
  <si>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</si>
  <si>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</si>
  <si>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</si>
  <si>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</si>
  <si>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</si>
  <si>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</si>
  <si>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</si>
  <si>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</si>
  <si>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</si>
  <si>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</si>
  <si>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</si>
  <si>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</si>
  <si>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</si>
  <si>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</si>
  <si>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</si>
  <si>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ДЕМЕНТЬЕВ Владимир Викторович</t>
  </si>
  <si>
    <t>16.01.90 кмс</t>
  </si>
  <si>
    <t>Москва ПР</t>
  </si>
  <si>
    <t>000187</t>
  </si>
  <si>
    <t>Никитин АН,Франковский ВВ</t>
  </si>
  <si>
    <t>ШУЯКОВ Вячесла Ярославович</t>
  </si>
  <si>
    <t>14.03.91 кмс</t>
  </si>
  <si>
    <t>000266</t>
  </si>
  <si>
    <t>Алексеев РВ,Франковский ВВ</t>
  </si>
  <si>
    <t>СУХАНОВ Денис Николаевич</t>
  </si>
  <si>
    <t>20.03.91 мсмк</t>
  </si>
  <si>
    <t>УФО Курганская Курган МО</t>
  </si>
  <si>
    <t>Стенников МГ, Бородин ОБ</t>
  </si>
  <si>
    <t>АЛЕКСАНДРОВ Александр Олегович</t>
  </si>
  <si>
    <t>27.02.90 кмс</t>
  </si>
  <si>
    <t>ШАРАБИДЗЕ Георгий Давидович</t>
  </si>
  <si>
    <t>30.03.89 кмс</t>
  </si>
  <si>
    <t>ПФО Саратовская, Саратов Д</t>
  </si>
  <si>
    <t>001742</t>
  </si>
  <si>
    <t>Мартынов А.Т., Нилогов В.В.</t>
  </si>
  <si>
    <t>ФЕДОРОВ Евгений Викторович</t>
  </si>
  <si>
    <t>01.07.87 кмс</t>
  </si>
  <si>
    <t xml:space="preserve">ЦФО Рязанская Рязань </t>
  </si>
  <si>
    <t>004029</t>
  </si>
  <si>
    <t>Быстров ОА, Мальцев СА</t>
  </si>
  <si>
    <t>РУДНЫЙ Максим Олегович</t>
  </si>
  <si>
    <t>31.08.88 мс</t>
  </si>
  <si>
    <t>Москва ВС</t>
  </si>
  <si>
    <t>003111</t>
  </si>
  <si>
    <t>Фунтиков ПВ,Бобров АА</t>
  </si>
  <si>
    <t>ГЛАДЫШЕВ Петр Алексеевич</t>
  </si>
  <si>
    <t>03.02.89 мс</t>
  </si>
  <si>
    <t>Москва Д</t>
  </si>
  <si>
    <t>017005</t>
  </si>
  <si>
    <t>Жиляев ДС,Коробейников МЮ</t>
  </si>
  <si>
    <t>ЕРМОЛАЕВ Дмитрий Алексеевич</t>
  </si>
  <si>
    <t>03.04.88 кмс</t>
  </si>
  <si>
    <t>000214</t>
  </si>
  <si>
    <t>САПРЫКИН Иван Ильич</t>
  </si>
  <si>
    <t>19.06.89 мс</t>
  </si>
  <si>
    <t>000189</t>
  </si>
  <si>
    <t>Фунтиков ПВ, Леонтьев АА</t>
  </si>
  <si>
    <t>НИКОЛАЕВ Сергей Андреевич</t>
  </si>
  <si>
    <t>22.08.89 мс</t>
  </si>
  <si>
    <t>001782</t>
  </si>
  <si>
    <t>КОЖЕВНИКОВ Семен Николаевич</t>
  </si>
  <si>
    <t>21.11.88 кмс</t>
  </si>
  <si>
    <t xml:space="preserve">СФО Красноярский край Сосновоборск </t>
  </si>
  <si>
    <t>Батурин АВ,Клеветов АА</t>
  </si>
  <si>
    <t>САЙФУТДИНОВ Юрий Наилович</t>
  </si>
  <si>
    <t>22.07.88 мс</t>
  </si>
  <si>
    <t>ЮФО Краснодарский край Новороссийск ПР</t>
  </si>
  <si>
    <t>Дученко ВФ,Гарькуша АВ</t>
  </si>
  <si>
    <t>ПАНФИЛОВ Александр Анатольевич</t>
  </si>
  <si>
    <t>03.06.89 кмс</t>
  </si>
  <si>
    <t>ЮФО Краснодарский край Новоросийск МО</t>
  </si>
  <si>
    <t>006388</t>
  </si>
  <si>
    <t>Даученко В.Ф., Гаркуша А.В.</t>
  </si>
  <si>
    <t>КУЗНЕЦОВ Дмитрий Владимирович</t>
  </si>
  <si>
    <t>12.05.88 кмс</t>
  </si>
  <si>
    <t>Москва МО</t>
  </si>
  <si>
    <t>Старостин В.Ю., Панов В.В.</t>
  </si>
  <si>
    <t>ПАРНЮК Степан Михайлович</t>
  </si>
  <si>
    <t>05.11.89 мс</t>
  </si>
  <si>
    <t>АЛИЕВ Расул Шаруханович</t>
  </si>
  <si>
    <t>14.02.87кмс</t>
  </si>
  <si>
    <t>ЮФО Дагестан Махачкала ПР</t>
  </si>
  <si>
    <t>Ахмедов ГМ</t>
  </si>
  <si>
    <t>МИЛИШНИКОВ Владимир Владимирович</t>
  </si>
  <si>
    <t>20.03.89 мс</t>
  </si>
  <si>
    <t>Санкт-Петербург МО</t>
  </si>
  <si>
    <t>001652</t>
  </si>
  <si>
    <t>Зверев СА</t>
  </si>
  <si>
    <t>МАМКАЕВ Максим Игореви</t>
  </si>
  <si>
    <t>20.01.89 мс</t>
  </si>
  <si>
    <t>Санкт-Петербург Д</t>
  </si>
  <si>
    <t>001253</t>
  </si>
  <si>
    <t>Савельев АВ</t>
  </si>
  <si>
    <t>МИНАЕВ Виктор Алексеевич</t>
  </si>
  <si>
    <t>24.04.90 кмс</t>
  </si>
  <si>
    <t>ЮФО Ростовская Новочеркаск МО</t>
  </si>
  <si>
    <t>Минаев А</t>
  </si>
  <si>
    <t>УЛЬЯХОВ Александр Александрович</t>
  </si>
  <si>
    <t>16.07.88 мс</t>
  </si>
  <si>
    <t>ЦФО Брянская Брянск Д</t>
  </si>
  <si>
    <t>000387</t>
  </si>
  <si>
    <t>Терешок АА, Венценце СЮ</t>
  </si>
  <si>
    <t>НЕХОРОШКОВ Максим Вадимович</t>
  </si>
  <si>
    <t>08.01.87 мс</t>
  </si>
  <si>
    <t>ЦФО Владимирская Ковров МО</t>
  </si>
  <si>
    <t>Рыбин СН</t>
  </si>
  <si>
    <t>СТАМКУЛОВ Ринат Сагынбекович</t>
  </si>
  <si>
    <t>09.01.90 кмс</t>
  </si>
  <si>
    <t>ЦФО Рязанская Рязань ПР</t>
  </si>
  <si>
    <t>001590</t>
  </si>
  <si>
    <t>Кидрачев МН, Фофанов КН</t>
  </si>
  <si>
    <t>КУРЖЕВ Уали Рамазанович</t>
  </si>
  <si>
    <t>28.04.89 мс</t>
  </si>
  <si>
    <t>001691</t>
  </si>
  <si>
    <t>Фофанов КН</t>
  </si>
  <si>
    <t>ТЛЯРУКОВ Мурат Хусинович</t>
  </si>
  <si>
    <t>20.07.90 кмс</t>
  </si>
  <si>
    <t>ЮФО Адыгея Майкоп ВС</t>
  </si>
  <si>
    <t>006280</t>
  </si>
  <si>
    <t>Хапай А, Джадиров А</t>
  </si>
  <si>
    <t>ДАУДОВ Турпал Адамович</t>
  </si>
  <si>
    <t>15.11.91 кмс</t>
  </si>
  <si>
    <t>ЦФО Ивановская Тейково МО</t>
  </si>
  <si>
    <t>Донник ВИ, Валодин АН</t>
  </si>
  <si>
    <t>ВЛАДИМИРЦЕВ Виталий Сергеевич</t>
  </si>
  <si>
    <t>10.03.88 мс</t>
  </si>
  <si>
    <t>ЦФО Ярославская Ярославль</t>
  </si>
  <si>
    <t>Воронин СМ</t>
  </si>
  <si>
    <t>ОРЛОВ Алексей Николаевич</t>
  </si>
  <si>
    <t>11.12.90 кмс</t>
  </si>
  <si>
    <t>ПФО Пермский Пермь МО</t>
  </si>
  <si>
    <t>001720</t>
  </si>
  <si>
    <t>Забалуев АИ</t>
  </si>
  <si>
    <t>СИТНИКОВ Антон Александрович</t>
  </si>
  <si>
    <t>16.02.87 мс</t>
  </si>
  <si>
    <t>001305</t>
  </si>
  <si>
    <t>Забалуев СА</t>
  </si>
  <si>
    <t>АБРЕГОВ Алий Руланович</t>
  </si>
  <si>
    <t>16.09.89 кмс</t>
  </si>
  <si>
    <t>ЮФО Адыгея, Майкоп МО</t>
  </si>
  <si>
    <t>006438</t>
  </si>
  <si>
    <t>Меретуков С, Надюков Р.</t>
  </si>
  <si>
    <t>ЦЕЙБА Батал Астамурович</t>
  </si>
  <si>
    <t>25.01.89 кмс</t>
  </si>
  <si>
    <t>Москва С-70</t>
  </si>
  <si>
    <t>Бобылев АБ</t>
  </si>
  <si>
    <t>ЛЕБЕДЕВ Георгий Андреевич</t>
  </si>
  <si>
    <t>12.07.91 кмс</t>
  </si>
  <si>
    <t>ПФО Пензенская Пенза Д</t>
  </si>
  <si>
    <t>МялькинВВ</t>
  </si>
  <si>
    <t>КОУРОВ Павел Сергеевич</t>
  </si>
  <si>
    <t>07.07.88 мс</t>
  </si>
  <si>
    <t>ЮФО Волгоградская Волгоград Д</t>
  </si>
  <si>
    <t>Лазарев ВИ</t>
  </si>
  <si>
    <t>12.04.89 кмс</t>
  </si>
  <si>
    <t>ЮФО Дагестан Махачкала Спартак</t>
  </si>
  <si>
    <t>Расанханов З</t>
  </si>
  <si>
    <t>В.к.   74     кг.</t>
  </si>
  <si>
    <t>Группа В</t>
  </si>
  <si>
    <t>св.</t>
  </si>
  <si>
    <t>свободен</t>
  </si>
  <si>
    <t>1  КРУГ</t>
  </si>
  <si>
    <t>ГАСАНХАНОВ Руслан Зайнулавович</t>
  </si>
  <si>
    <t>2.37</t>
  </si>
  <si>
    <t>х</t>
  </si>
  <si>
    <t>3.17</t>
  </si>
  <si>
    <t>0.12</t>
  </si>
  <si>
    <t>4.25</t>
  </si>
  <si>
    <t>2.15</t>
  </si>
  <si>
    <t>4.58</t>
  </si>
  <si>
    <t>2.40</t>
  </si>
  <si>
    <t>4.56</t>
  </si>
  <si>
    <t>св</t>
  </si>
  <si>
    <t>4.08</t>
  </si>
  <si>
    <t>3.20</t>
  </si>
  <si>
    <t>2.20</t>
  </si>
  <si>
    <t>3.07</t>
  </si>
  <si>
    <t>4.51</t>
  </si>
  <si>
    <t>4.36</t>
  </si>
  <si>
    <t>4.50</t>
  </si>
  <si>
    <t>А1</t>
  </si>
  <si>
    <t>А2</t>
  </si>
  <si>
    <t>4.53</t>
  </si>
  <si>
    <t>В2</t>
  </si>
  <si>
    <t>В1</t>
  </si>
  <si>
    <t>0.23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</si>
</sst>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20" xfId="42" applyNumberFormat="1" applyFont="1" applyFill="1" applyBorder="1" applyAlignment="1" applyProtection="1">
      <alignment horizontal="left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1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20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textRotation="90" wrapText="1"/>
    </xf>
    <xf numFmtId="0" fontId="24" fillId="34" borderId="6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5" fillId="0" borderId="72" xfId="42" applyNumberFormat="1" applyFont="1" applyFill="1" applyBorder="1" applyAlignment="1" applyProtection="1">
      <alignment horizontal="center" vertical="center" wrapText="1"/>
      <protection/>
    </xf>
    <xf numFmtId="0" fontId="20" fillId="0" borderId="73" xfId="42" applyNumberFormat="1" applyFont="1" applyFill="1" applyBorder="1" applyAlignment="1" applyProtection="1">
      <alignment horizontal="center" vertical="center" wrapText="1"/>
      <protection/>
    </xf>
    <xf numFmtId="0" fontId="20" fillId="0" borderId="77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2" xfId="42" applyFont="1" applyBorder="1" applyAlignment="1" applyProtection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4" fillId="0" borderId="74" xfId="42" applyFont="1" applyBorder="1" applyAlignment="1" applyProtection="1">
      <alignment horizontal="center" vertical="center" wrapText="1"/>
      <protection/>
    </xf>
    <xf numFmtId="0" fontId="4" fillId="0" borderId="75" xfId="42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7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49" fontId="9" fillId="0" borderId="78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 wrapText="1"/>
    </xf>
    <xf numFmtId="14" fontId="2" fillId="33" borderId="19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7" borderId="78" xfId="0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3" xfId="42" applyNumberFormat="1" applyFont="1" applyFill="1" applyBorder="1" applyAlignment="1" applyProtection="1">
      <alignment horizontal="center" vertical="center" wrapText="1"/>
      <protection/>
    </xf>
    <xf numFmtId="0" fontId="5" fillId="0" borderId="77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4" fillId="0" borderId="76" xfId="42" applyFont="1" applyBorder="1" applyAlignment="1" applyProtection="1">
      <alignment horizontal="center" vertical="center" wrapText="1"/>
      <protection/>
    </xf>
    <xf numFmtId="49" fontId="6" fillId="0" borderId="4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9" xfId="42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19" xfId="42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6%20&#1096;&#1090;&#1088;&#1072;&#1092;&#1085;&#1099;&#1093;%20&#1084;&#1086;&#1083;&#1086;&#1076;&#1077;&#1078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51">
      <selection activeCell="L67" sqref="L67:L6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7" t="s">
        <v>23</v>
      </c>
      <c r="C1" s="87"/>
      <c r="D1" s="87"/>
      <c r="E1" s="87"/>
      <c r="F1" s="87"/>
      <c r="G1" s="87"/>
      <c r="H1" s="87"/>
      <c r="I1" s="87"/>
      <c r="K1" s="102" t="s">
        <v>23</v>
      </c>
      <c r="L1" s="102"/>
      <c r="M1" s="102"/>
      <c r="N1" s="102"/>
      <c r="O1" s="102"/>
      <c r="P1" s="102"/>
      <c r="Q1" s="102"/>
      <c r="R1" s="102"/>
    </row>
    <row r="2" spans="1:18" ht="15" customHeight="1" thickBot="1">
      <c r="A2" s="13"/>
      <c r="B2" s="15"/>
      <c r="C2" s="15" t="s">
        <v>226</v>
      </c>
      <c r="D2" s="15"/>
      <c r="E2" s="15"/>
      <c r="F2" s="36" t="str">
        <f>HYPERLINK('пр.взв'!D4)</f>
        <v>В.к.   74     кг.</v>
      </c>
      <c r="G2" s="15"/>
      <c r="H2" s="15"/>
      <c r="I2" s="15"/>
      <c r="K2" s="2"/>
      <c r="L2" s="2" t="s">
        <v>226</v>
      </c>
      <c r="M2" s="2"/>
      <c r="N2" s="2"/>
      <c r="O2" s="36" t="str">
        <f>HYPERLINK('пр.взв'!D4)</f>
        <v>В.к.   74     кг.</v>
      </c>
      <c r="P2" s="2"/>
      <c r="Q2" s="2"/>
      <c r="R2" s="2"/>
    </row>
    <row r="3" spans="1:18" ht="12.75">
      <c r="A3" s="111"/>
      <c r="B3" s="88" t="s">
        <v>5</v>
      </c>
      <c r="C3" s="90" t="s">
        <v>2</v>
      </c>
      <c r="D3" s="92" t="s">
        <v>24</v>
      </c>
      <c r="E3" s="90" t="s">
        <v>25</v>
      </c>
      <c r="F3" s="90" t="s">
        <v>26</v>
      </c>
      <c r="G3" s="92" t="s">
        <v>27</v>
      </c>
      <c r="H3" s="90" t="s">
        <v>28</v>
      </c>
      <c r="I3" s="94" t="s">
        <v>29</v>
      </c>
      <c r="K3" s="103" t="s">
        <v>5</v>
      </c>
      <c r="L3" s="105" t="s">
        <v>2</v>
      </c>
      <c r="M3" s="107" t="s">
        <v>24</v>
      </c>
      <c r="N3" s="105" t="s">
        <v>25</v>
      </c>
      <c r="O3" s="105" t="s">
        <v>26</v>
      </c>
      <c r="P3" s="107" t="s">
        <v>27</v>
      </c>
      <c r="Q3" s="105" t="s">
        <v>28</v>
      </c>
      <c r="R3" s="109" t="s">
        <v>29</v>
      </c>
    </row>
    <row r="4" spans="1:18" ht="13.5" thickBot="1">
      <c r="A4" s="111"/>
      <c r="B4" s="89"/>
      <c r="C4" s="91"/>
      <c r="D4" s="93"/>
      <c r="E4" s="91"/>
      <c r="F4" s="91"/>
      <c r="G4" s="93"/>
      <c r="H4" s="91"/>
      <c r="I4" s="95"/>
      <c r="K4" s="104"/>
      <c r="L4" s="106"/>
      <c r="M4" s="108"/>
      <c r="N4" s="106"/>
      <c r="O4" s="106"/>
      <c r="P4" s="108"/>
      <c r="Q4" s="106"/>
      <c r="R4" s="110"/>
    </row>
    <row r="5" spans="1:18" ht="12.75" customHeight="1">
      <c r="A5" s="111"/>
      <c r="B5" s="99">
        <v>1</v>
      </c>
      <c r="C5" s="100" t="str">
        <f>VLOOKUP(B5,'пр.взв'!B7:E30,2,FALSE)</f>
        <v>ОРЛОВ Алексей Николаевич</v>
      </c>
      <c r="D5" s="116" t="str">
        <f>VLOOKUP(B5,'пр.взв'!B7:F30,3,FALSE)</f>
        <v>11.12.90 кмс</v>
      </c>
      <c r="E5" s="116" t="str">
        <f>VLOOKUP(B5,'пр.взв'!B5:G30,4,FALSE)</f>
        <v>ПФО Пермский Пермь МО</v>
      </c>
      <c r="F5" s="79"/>
      <c r="G5" s="79"/>
      <c r="H5" s="80"/>
      <c r="I5" s="81"/>
      <c r="K5" s="99">
        <v>18</v>
      </c>
      <c r="L5" s="100" t="e">
        <f>VLOOKUP(K67,'пр.взв'!B19:E42,2,FALSE)</f>
        <v>#N/A</v>
      </c>
      <c r="M5" s="100" t="e">
        <f>VLOOKUP(L67,'пр.взв'!C19:F42,2,FALSE)</f>
        <v>#N/A</v>
      </c>
      <c r="N5" s="100" t="e">
        <f>VLOOKUP(M67,'пр.взв'!D19:G42,2,FALSE)</f>
        <v>#N/A</v>
      </c>
      <c r="O5" s="79"/>
      <c r="P5" s="79"/>
      <c r="Q5" s="80"/>
      <c r="R5" s="81"/>
    </row>
    <row r="6" spans="1:18" ht="13.5" thickBot="1">
      <c r="A6" s="111"/>
      <c r="B6" s="96"/>
      <c r="C6" s="101"/>
      <c r="D6" s="114"/>
      <c r="E6" s="114"/>
      <c r="F6" s="68"/>
      <c r="G6" s="68"/>
      <c r="H6" s="70"/>
      <c r="I6" s="72"/>
      <c r="K6" s="96"/>
      <c r="L6" s="101"/>
      <c r="M6" s="101"/>
      <c r="N6" s="101"/>
      <c r="O6" s="68"/>
      <c r="P6" s="68"/>
      <c r="Q6" s="70"/>
      <c r="R6" s="72"/>
    </row>
    <row r="7" spans="1:18" ht="12.75" customHeight="1">
      <c r="A7" s="111"/>
      <c r="B7" s="96">
        <v>2</v>
      </c>
      <c r="C7" s="85" t="str">
        <f>VLOOKUP(B7,'пр.взв'!B7:E30,2,FALSE)</f>
        <v>САЙФУТДИНОВ Юрий Наилович</v>
      </c>
      <c r="D7" s="114" t="str">
        <f>VLOOKUP(B7,'пр.взв'!B7:F30,3,FALSE)</f>
        <v>22.07.88 мс</v>
      </c>
      <c r="E7" s="114" t="str">
        <f>VLOOKUP(B7,'пр.взв'!B5:G30,4,FALSE)</f>
        <v>ЮФО Краснодарский край Новороссийск ПР</v>
      </c>
      <c r="F7" s="68"/>
      <c r="G7" s="68"/>
      <c r="H7" s="70"/>
      <c r="I7" s="72"/>
      <c r="K7" s="96">
        <v>19</v>
      </c>
      <c r="L7" s="100" t="e">
        <f>VLOOKUP(K69,'пр.взв'!B21:E44,2,FALSE)</f>
        <v>#N/A</v>
      </c>
      <c r="M7" s="100" t="e">
        <f>VLOOKUP(L69,'пр.взв'!C21:F44,2,FALSE)</f>
        <v>#N/A</v>
      </c>
      <c r="N7" s="100" t="e">
        <f>VLOOKUP(M69,'пр.взв'!D21:G44,2,FALSE)</f>
        <v>#N/A</v>
      </c>
      <c r="O7" s="68"/>
      <c r="P7" s="68"/>
      <c r="Q7" s="70"/>
      <c r="R7" s="72"/>
    </row>
    <row r="8" spans="1:18" ht="13.5" thickBot="1">
      <c r="A8" s="111"/>
      <c r="B8" s="97"/>
      <c r="C8" s="98"/>
      <c r="D8" s="115"/>
      <c r="E8" s="115"/>
      <c r="F8" s="69"/>
      <c r="G8" s="69"/>
      <c r="H8" s="71"/>
      <c r="I8" s="73"/>
      <c r="K8" s="97"/>
      <c r="L8" s="101"/>
      <c r="M8" s="101"/>
      <c r="N8" s="101"/>
      <c r="O8" s="69"/>
      <c r="P8" s="69"/>
      <c r="Q8" s="71"/>
      <c r="R8" s="73"/>
    </row>
    <row r="9" spans="1:18" ht="12.75" customHeight="1">
      <c r="A9" s="111"/>
      <c r="B9" s="99">
        <v>3</v>
      </c>
      <c r="C9" s="100" t="str">
        <f>VLOOKUP(B9,'пр.взв'!B7:E30,2,FALSE)</f>
        <v>ЕРМОЛАЕВ Дмитрий Алексеевич</v>
      </c>
      <c r="D9" s="112" t="str">
        <f>VLOOKUP(C9,'пр.взв'!C7:F30,2,FALSE)</f>
        <v>03.04.88 кмс</v>
      </c>
      <c r="E9" s="112" t="str">
        <f>VLOOKUP(D9,'пр.взв'!D7:G30,2,FALSE)</f>
        <v>Москва Д</v>
      </c>
      <c r="F9" s="79"/>
      <c r="G9" s="79"/>
      <c r="H9" s="80"/>
      <c r="I9" s="81"/>
      <c r="K9" s="99">
        <v>20</v>
      </c>
      <c r="L9" s="100" t="e">
        <f>VLOOKUP(K71,'пр.взв'!B23:E46,2,FALSE)</f>
        <v>#N/A</v>
      </c>
      <c r="M9" s="100" t="e">
        <f>VLOOKUP(L71,'пр.взв'!C23:F46,2,FALSE)</f>
        <v>#N/A</v>
      </c>
      <c r="N9" s="100" t="e">
        <f>VLOOKUP(M71,'пр.взв'!D23:G46,2,FALSE)</f>
        <v>#N/A</v>
      </c>
      <c r="O9" s="79"/>
      <c r="P9" s="79"/>
      <c r="Q9" s="80"/>
      <c r="R9" s="81"/>
    </row>
    <row r="10" spans="1:18" ht="13.5" thickBot="1">
      <c r="A10" s="111"/>
      <c r="B10" s="96"/>
      <c r="C10" s="101"/>
      <c r="D10" s="113"/>
      <c r="E10" s="113"/>
      <c r="F10" s="68"/>
      <c r="G10" s="68"/>
      <c r="H10" s="70"/>
      <c r="I10" s="72"/>
      <c r="K10" s="96"/>
      <c r="L10" s="101"/>
      <c r="M10" s="101"/>
      <c r="N10" s="101"/>
      <c r="O10" s="68"/>
      <c r="P10" s="68"/>
      <c r="Q10" s="70"/>
      <c r="R10" s="72"/>
    </row>
    <row r="11" spans="1:18" ht="12.75" customHeight="1">
      <c r="A11" s="111"/>
      <c r="B11" s="96">
        <v>4</v>
      </c>
      <c r="C11" s="85" t="str">
        <f>VLOOKUP(B11,'пр.взв'!B7:E30,2,FALSE)</f>
        <v>ЛЕБЕДЕВ Георгий Андреевич</v>
      </c>
      <c r="D11" s="114" t="str">
        <f>VLOOKUP(C11,'пр.взв'!C7:F30,2,FALSE)</f>
        <v>12.07.91 кмс</v>
      </c>
      <c r="E11" s="114" t="str">
        <f>VLOOKUP(D11,'пр.взв'!D7:G30,2,FALSE)</f>
        <v>ПФО Пензенская Пенза Д</v>
      </c>
      <c r="F11" s="68"/>
      <c r="G11" s="68"/>
      <c r="H11" s="70"/>
      <c r="I11" s="72"/>
      <c r="K11" s="96">
        <v>21</v>
      </c>
      <c r="L11" s="100" t="e">
        <f>VLOOKUP(K73,'пр.взв'!B25:E48,2,FALSE)</f>
        <v>#N/A</v>
      </c>
      <c r="M11" s="100" t="e">
        <f>VLOOKUP(L73,'пр.взв'!C25:F48,2,FALSE)</f>
        <v>#N/A</v>
      </c>
      <c r="N11" s="100" t="e">
        <f>VLOOKUP(M73,'пр.взв'!D25:G48,2,FALSE)</f>
        <v>#N/A</v>
      </c>
      <c r="O11" s="68"/>
      <c r="P11" s="68"/>
      <c r="Q11" s="70"/>
      <c r="R11" s="72"/>
    </row>
    <row r="12" spans="1:18" ht="13.5" thickBot="1">
      <c r="A12" s="111"/>
      <c r="B12" s="97"/>
      <c r="C12" s="98"/>
      <c r="D12" s="115"/>
      <c r="E12" s="115"/>
      <c r="F12" s="69"/>
      <c r="G12" s="69"/>
      <c r="H12" s="71"/>
      <c r="I12" s="73"/>
      <c r="K12" s="97"/>
      <c r="L12" s="101"/>
      <c r="M12" s="101"/>
      <c r="N12" s="101"/>
      <c r="O12" s="69"/>
      <c r="P12" s="69"/>
      <c r="Q12" s="71"/>
      <c r="R12" s="73"/>
    </row>
    <row r="13" spans="1:18" ht="12.75" customHeight="1">
      <c r="A13" s="111"/>
      <c r="B13" s="99">
        <v>5</v>
      </c>
      <c r="C13" s="100" t="str">
        <f>VLOOKUP(B13,'пр.взв'!B7:E30,2,FALSE)</f>
        <v>ДЕМЕНТЬЕВ Владимир Викторович</v>
      </c>
      <c r="D13" s="112" t="str">
        <f>VLOOKUP(C13,'пр.взв'!C7:F30,2,FALSE)</f>
        <v>16.01.90 кмс</v>
      </c>
      <c r="E13" s="112" t="str">
        <f>VLOOKUP(D13,'пр.взв'!D7:G30,2,FALSE)</f>
        <v>Москва ПР</v>
      </c>
      <c r="F13" s="79"/>
      <c r="G13" s="79"/>
      <c r="H13" s="80"/>
      <c r="I13" s="81"/>
      <c r="K13" s="99">
        <v>22</v>
      </c>
      <c r="L13" s="100" t="e">
        <f>VLOOKUP(K75,'пр.взв'!B27:E50,2,FALSE)</f>
        <v>#N/A</v>
      </c>
      <c r="M13" s="100" t="e">
        <f>VLOOKUP(L75,'пр.взв'!C27:F50,2,FALSE)</f>
        <v>#N/A</v>
      </c>
      <c r="N13" s="100" t="e">
        <f>VLOOKUP(M75,'пр.взв'!D27:G50,2,FALSE)</f>
        <v>#N/A</v>
      </c>
      <c r="O13" s="79"/>
      <c r="P13" s="79"/>
      <c r="Q13" s="80"/>
      <c r="R13" s="81"/>
    </row>
    <row r="14" spans="1:18" ht="13.5" thickBot="1">
      <c r="A14" s="111"/>
      <c r="B14" s="96"/>
      <c r="C14" s="101"/>
      <c r="D14" s="113"/>
      <c r="E14" s="113"/>
      <c r="F14" s="68"/>
      <c r="G14" s="68"/>
      <c r="H14" s="70"/>
      <c r="I14" s="72"/>
      <c r="K14" s="96"/>
      <c r="L14" s="101"/>
      <c r="M14" s="101"/>
      <c r="N14" s="101"/>
      <c r="O14" s="68"/>
      <c r="P14" s="68"/>
      <c r="Q14" s="70"/>
      <c r="R14" s="72"/>
    </row>
    <row r="15" spans="1:18" ht="12.75" customHeight="1">
      <c r="A15" s="111"/>
      <c r="B15" s="96">
        <v>6</v>
      </c>
      <c r="C15" s="85" t="str">
        <f>VLOOKUP(B15,'пр.взв'!B7:E30,2,FALSE)</f>
        <v>МАМКАЕВ Максим Игореви</v>
      </c>
      <c r="D15" s="114" t="str">
        <f>VLOOKUP(C15,'пр.взв'!C7:F30,2,FALSE)</f>
        <v>20.01.89 мс</v>
      </c>
      <c r="E15" s="114" t="str">
        <f>VLOOKUP(D15,'пр.взв'!D7:G30,2,FALSE)</f>
        <v>Санкт-Петербург Д</v>
      </c>
      <c r="F15" s="68"/>
      <c r="G15" s="68"/>
      <c r="H15" s="70"/>
      <c r="I15" s="72"/>
      <c r="K15" s="96">
        <v>23</v>
      </c>
      <c r="L15" s="100" t="e">
        <f>VLOOKUP(K77,'пр.взв'!B29:E52,2,FALSE)</f>
        <v>#N/A</v>
      </c>
      <c r="M15" s="100" t="e">
        <f>VLOOKUP(L77,'пр.взв'!C29:F52,2,FALSE)</f>
        <v>#N/A</v>
      </c>
      <c r="N15" s="100" t="e">
        <f>VLOOKUP(M77,'пр.взв'!D29:G52,2,FALSE)</f>
        <v>#N/A</v>
      </c>
      <c r="O15" s="68"/>
      <c r="P15" s="68"/>
      <c r="Q15" s="70"/>
      <c r="R15" s="72"/>
    </row>
    <row r="16" spans="1:18" ht="13.5" thickBot="1">
      <c r="A16" s="111"/>
      <c r="B16" s="97"/>
      <c r="C16" s="98"/>
      <c r="D16" s="115"/>
      <c r="E16" s="115"/>
      <c r="F16" s="69"/>
      <c r="G16" s="69"/>
      <c r="H16" s="71"/>
      <c r="I16" s="73"/>
      <c r="K16" s="97"/>
      <c r="L16" s="101"/>
      <c r="M16" s="101"/>
      <c r="N16" s="101"/>
      <c r="O16" s="69"/>
      <c r="P16" s="69"/>
      <c r="Q16" s="71"/>
      <c r="R16" s="73"/>
    </row>
    <row r="17" spans="1:18" ht="12.75" customHeight="1">
      <c r="A17" s="111"/>
      <c r="B17" s="99">
        <v>7</v>
      </c>
      <c r="C17" s="100" t="str">
        <f>VLOOKUP(B17,'пр.взв'!B7:E30,2,FALSE)</f>
        <v>АЛИЕВ Расул Шаруханович</v>
      </c>
      <c r="D17" s="112" t="str">
        <f>VLOOKUP(C17,'пр.взв'!C7:F30,2,FALSE)</f>
        <v>14.02.87кмс</v>
      </c>
      <c r="E17" s="112" t="str">
        <f>VLOOKUP(D17,'пр.взв'!D7:G30,2,FALSE)</f>
        <v>ЮФО Дагестан Махачкала ПР</v>
      </c>
      <c r="F17" s="79"/>
      <c r="G17" s="79"/>
      <c r="H17" s="80"/>
      <c r="I17" s="81"/>
      <c r="K17" s="99">
        <v>24</v>
      </c>
      <c r="L17" s="100" t="e">
        <f>VLOOKUP(K79,'пр.взв'!B31:E54,2,FALSE)</f>
        <v>#N/A</v>
      </c>
      <c r="M17" s="100" t="e">
        <f>VLOOKUP(L79,'пр.взв'!C31:F54,2,FALSE)</f>
        <v>#N/A</v>
      </c>
      <c r="N17" s="100" t="e">
        <f>VLOOKUP(M79,'пр.взв'!D31:G54,2,FALSE)</f>
        <v>#N/A</v>
      </c>
      <c r="O17" s="79"/>
      <c r="P17" s="79"/>
      <c r="Q17" s="80"/>
      <c r="R17" s="81"/>
    </row>
    <row r="18" spans="1:18" ht="13.5" thickBot="1">
      <c r="A18" s="111"/>
      <c r="B18" s="96"/>
      <c r="C18" s="101"/>
      <c r="D18" s="113"/>
      <c r="E18" s="113"/>
      <c r="F18" s="68"/>
      <c r="G18" s="68"/>
      <c r="H18" s="70"/>
      <c r="I18" s="72"/>
      <c r="K18" s="96"/>
      <c r="L18" s="101"/>
      <c r="M18" s="101"/>
      <c r="N18" s="101"/>
      <c r="O18" s="68"/>
      <c r="P18" s="68"/>
      <c r="Q18" s="70"/>
      <c r="R18" s="72"/>
    </row>
    <row r="19" spans="1:18" ht="12.75" customHeight="1">
      <c r="A19" s="111"/>
      <c r="B19" s="96">
        <v>8</v>
      </c>
      <c r="C19" s="85" t="str">
        <f>VLOOKUP(B19,'пр.взв'!B7:E30,2,FALSE)</f>
        <v>САПРЫКИН Иван Ильич</v>
      </c>
      <c r="D19" s="114" t="str">
        <f>VLOOKUP(C19,'пр.взв'!C7:F30,2,FALSE)</f>
        <v>19.06.89 мс</v>
      </c>
      <c r="E19" s="114" t="str">
        <f>VLOOKUP(D19,'пр.взв'!D7:G30,2,FALSE)</f>
        <v>Москва ВС</v>
      </c>
      <c r="F19" s="68"/>
      <c r="G19" s="68"/>
      <c r="H19" s="70"/>
      <c r="I19" s="72"/>
      <c r="K19" s="96">
        <v>25</v>
      </c>
      <c r="L19" s="100" t="e">
        <f>VLOOKUP(K81,'пр.взв'!B33:E56,2,FALSE)</f>
        <v>#N/A</v>
      </c>
      <c r="M19" s="100" t="e">
        <f>VLOOKUP(L81,'пр.взв'!C33:F56,2,FALSE)</f>
        <v>#N/A</v>
      </c>
      <c r="N19" s="100" t="e">
        <f>VLOOKUP(M81,'пр.взв'!D33:G56,2,FALSE)</f>
        <v>#N/A</v>
      </c>
      <c r="O19" s="68"/>
      <c r="P19" s="68"/>
      <c r="Q19" s="70"/>
      <c r="R19" s="72"/>
    </row>
    <row r="20" spans="1:18" ht="13.5" thickBot="1">
      <c r="A20" s="111"/>
      <c r="B20" s="97"/>
      <c r="C20" s="98"/>
      <c r="D20" s="115"/>
      <c r="E20" s="115"/>
      <c r="F20" s="69"/>
      <c r="G20" s="69"/>
      <c r="H20" s="71"/>
      <c r="I20" s="73"/>
      <c r="K20" s="97"/>
      <c r="L20" s="101"/>
      <c r="M20" s="101"/>
      <c r="N20" s="101"/>
      <c r="O20" s="69"/>
      <c r="P20" s="69"/>
      <c r="Q20" s="71"/>
      <c r="R20" s="73"/>
    </row>
    <row r="21" spans="1:18" ht="12.75" customHeight="1">
      <c r="A21" s="111"/>
      <c r="B21" s="99">
        <v>9</v>
      </c>
      <c r="C21" s="100" t="str">
        <f>VLOOKUP(B21,'пр.взв'!B7:E30,2,FALSE)</f>
        <v>КОЖЕВНИКОВ Семен Николаевич</v>
      </c>
      <c r="D21" s="112" t="str">
        <f>VLOOKUP(C21,'пр.взв'!C7:F30,2,FALSE)</f>
        <v>21.11.88 кмс</v>
      </c>
      <c r="E21" s="112" t="str">
        <f>VLOOKUP(D21,'пр.взв'!D7:G30,2,FALSE)</f>
        <v>СФО Красноярский край Сосновоборск </v>
      </c>
      <c r="F21" s="79"/>
      <c r="G21" s="79"/>
      <c r="H21" s="80"/>
      <c r="I21" s="81"/>
      <c r="K21" s="99">
        <v>26</v>
      </c>
      <c r="L21" s="100" t="e">
        <f>VLOOKUP(K83,'пр.взв'!B35:E58,2,FALSE)</f>
        <v>#N/A</v>
      </c>
      <c r="M21" s="100" t="e">
        <f>VLOOKUP(L83,'пр.взв'!C35:F58,2,FALSE)</f>
        <v>#N/A</v>
      </c>
      <c r="N21" s="100" t="e">
        <f>VLOOKUP(M83,'пр.взв'!D35:G58,2,FALSE)</f>
        <v>#N/A</v>
      </c>
      <c r="O21" s="79"/>
      <c r="P21" s="79"/>
      <c r="Q21" s="80"/>
      <c r="R21" s="81"/>
    </row>
    <row r="22" spans="1:18" ht="13.5" thickBot="1">
      <c r="A22" s="111"/>
      <c r="B22" s="96"/>
      <c r="C22" s="101"/>
      <c r="D22" s="113"/>
      <c r="E22" s="113"/>
      <c r="F22" s="68"/>
      <c r="G22" s="68"/>
      <c r="H22" s="70"/>
      <c r="I22" s="72"/>
      <c r="K22" s="96"/>
      <c r="L22" s="101"/>
      <c r="M22" s="101"/>
      <c r="N22" s="101"/>
      <c r="O22" s="68"/>
      <c r="P22" s="68"/>
      <c r="Q22" s="70"/>
      <c r="R22" s="72"/>
    </row>
    <row r="23" spans="1:18" ht="12.75" customHeight="1">
      <c r="A23" s="111"/>
      <c r="B23" s="96">
        <v>10</v>
      </c>
      <c r="C23" s="85" t="str">
        <f>VLOOKUP(B23,'пр.взв'!B7:E30,2,FALSE)</f>
        <v>НЕХОРОШКОВ Максим Вадимович</v>
      </c>
      <c r="D23" s="114" t="str">
        <f>VLOOKUP(C23,'пр.взв'!C7:F30,2,FALSE)</f>
        <v>08.01.87 мс</v>
      </c>
      <c r="E23" s="114" t="str">
        <f>VLOOKUP(D23,'пр.взв'!D7:G30,2,FALSE)</f>
        <v>ЦФО Владимирская Ковров МО</v>
      </c>
      <c r="F23" s="68"/>
      <c r="G23" s="68"/>
      <c r="H23" s="70"/>
      <c r="I23" s="72"/>
      <c r="K23" s="96">
        <v>27</v>
      </c>
      <c r="L23" s="100" t="e">
        <f>VLOOKUP(K85,'пр.взв'!B37:E60,2,FALSE)</f>
        <v>#N/A</v>
      </c>
      <c r="M23" s="100" t="e">
        <f>VLOOKUP(L85,'пр.взв'!C37:F60,2,FALSE)</f>
        <v>#N/A</v>
      </c>
      <c r="N23" s="100" t="e">
        <f>VLOOKUP(M85,'пр.взв'!D37:G60,2,FALSE)</f>
        <v>#N/A</v>
      </c>
      <c r="O23" s="68"/>
      <c r="P23" s="68"/>
      <c r="Q23" s="70"/>
      <c r="R23" s="72"/>
    </row>
    <row r="24" spans="1:18" ht="13.5" thickBot="1">
      <c r="A24" s="111"/>
      <c r="B24" s="97"/>
      <c r="C24" s="98"/>
      <c r="D24" s="115"/>
      <c r="E24" s="115"/>
      <c r="F24" s="69"/>
      <c r="G24" s="69"/>
      <c r="H24" s="71"/>
      <c r="I24" s="73"/>
      <c r="K24" s="97"/>
      <c r="L24" s="101"/>
      <c r="M24" s="101"/>
      <c r="N24" s="101"/>
      <c r="O24" s="69"/>
      <c r="P24" s="69"/>
      <c r="Q24" s="71"/>
      <c r="R24" s="73"/>
    </row>
    <row r="25" spans="1:18" ht="12.75" customHeight="1">
      <c r="A25" s="111"/>
      <c r="B25" s="99">
        <v>11</v>
      </c>
      <c r="C25" s="100" t="str">
        <f>VLOOKUP(B25,'пр.взв'!B7:E30,2,FALSE)</f>
        <v>ЦЕЙБА Батал Астамурович</v>
      </c>
      <c r="D25" s="112" t="str">
        <f>VLOOKUP(C25,'пр.взв'!C7:F30,2,FALSE)</f>
        <v>25.01.89 кмс</v>
      </c>
      <c r="E25" s="112" t="str">
        <f>VLOOKUP(D25,'пр.взв'!D7:G30,2,FALSE)</f>
        <v>Москва С-70</v>
      </c>
      <c r="F25" s="79"/>
      <c r="G25" s="79"/>
      <c r="H25" s="80"/>
      <c r="I25" s="81"/>
      <c r="K25" s="99">
        <v>28</v>
      </c>
      <c r="L25" s="100" t="e">
        <f>VLOOKUP(K87,'пр.взв'!B39:E62,2,FALSE)</f>
        <v>#N/A</v>
      </c>
      <c r="M25" s="100" t="e">
        <f>VLOOKUP(L87,'пр.взв'!C39:F62,2,FALSE)</f>
        <v>#N/A</v>
      </c>
      <c r="N25" s="100" t="e">
        <f>VLOOKUP(M87,'пр.взв'!D39:G62,2,FALSE)</f>
        <v>#N/A</v>
      </c>
      <c r="O25" s="79"/>
      <c r="P25" s="79"/>
      <c r="Q25" s="80"/>
      <c r="R25" s="81"/>
    </row>
    <row r="26" spans="1:18" ht="13.5" thickBot="1">
      <c r="A26" s="111"/>
      <c r="B26" s="96"/>
      <c r="C26" s="101"/>
      <c r="D26" s="113"/>
      <c r="E26" s="113"/>
      <c r="F26" s="68"/>
      <c r="G26" s="68"/>
      <c r="H26" s="70"/>
      <c r="I26" s="72"/>
      <c r="K26" s="96"/>
      <c r="L26" s="101"/>
      <c r="M26" s="101"/>
      <c r="N26" s="101"/>
      <c r="O26" s="68"/>
      <c r="P26" s="68"/>
      <c r="Q26" s="70"/>
      <c r="R26" s="72"/>
    </row>
    <row r="27" spans="1:18" ht="12.75" customHeight="1">
      <c r="A27" s="111"/>
      <c r="B27" s="96">
        <v>12</v>
      </c>
      <c r="C27" s="85" t="str">
        <f>VLOOKUP(B27,'пр.взв'!B7:E30,2,FALSE)</f>
        <v>ВЛАДИМИРЦЕВ Виталий Сергеевич</v>
      </c>
      <c r="D27" s="114" t="str">
        <f>VLOOKUP(C27,'пр.взв'!C7:F30,2,FALSE)</f>
        <v>10.03.88 мс</v>
      </c>
      <c r="E27" s="114" t="str">
        <f>VLOOKUP(D27,'пр.взв'!D7:G30,2,FALSE)</f>
        <v>ЦФО Ярославская Ярославль</v>
      </c>
      <c r="F27" s="68"/>
      <c r="G27" s="68"/>
      <c r="H27" s="70"/>
      <c r="I27" s="72"/>
      <c r="K27" s="96">
        <v>29</v>
      </c>
      <c r="L27" s="100" t="e">
        <f>VLOOKUP(K89,'пр.взв'!B41:E64,2,FALSE)</f>
        <v>#N/A</v>
      </c>
      <c r="M27" s="100" t="e">
        <f>VLOOKUP(L89,'пр.взв'!C41:F64,2,FALSE)</f>
        <v>#N/A</v>
      </c>
      <c r="N27" s="100" t="e">
        <f>VLOOKUP(M89,'пр.взв'!D41:G64,2,FALSE)</f>
        <v>#N/A</v>
      </c>
      <c r="O27" s="68"/>
      <c r="P27" s="68"/>
      <c r="Q27" s="70"/>
      <c r="R27" s="72"/>
    </row>
    <row r="28" spans="1:18" ht="13.5" thickBot="1">
      <c r="A28" s="111"/>
      <c r="B28" s="97"/>
      <c r="C28" s="98"/>
      <c r="D28" s="115"/>
      <c r="E28" s="115"/>
      <c r="F28" s="69"/>
      <c r="G28" s="69"/>
      <c r="H28" s="71"/>
      <c r="I28" s="73"/>
      <c r="K28" s="97"/>
      <c r="L28" s="101"/>
      <c r="M28" s="101"/>
      <c r="N28" s="101"/>
      <c r="O28" s="69"/>
      <c r="P28" s="69"/>
      <c r="Q28" s="71"/>
      <c r="R28" s="73"/>
    </row>
    <row r="29" spans="1:18" ht="12.75" customHeight="1">
      <c r="A29" s="111"/>
      <c r="B29" s="99">
        <v>13</v>
      </c>
      <c r="C29" s="85" t="str">
        <f>VLOOKUP(B29,'пр.взв'!B9:E32,2,FALSE)</f>
        <v>КУРЖЕВ Уали Рамазанович</v>
      </c>
      <c r="D29" s="114" t="str">
        <f>VLOOKUP(C29,'пр.взв'!C9:F32,2,FALSE)</f>
        <v>28.04.89 мс</v>
      </c>
      <c r="E29" s="114" t="str">
        <f>VLOOKUP(D29,'пр.взв'!D9:G32,2,FALSE)</f>
        <v>ЦФО Рязанская Рязань ПР</v>
      </c>
      <c r="F29" s="79"/>
      <c r="G29" s="79"/>
      <c r="H29" s="80"/>
      <c r="I29" s="81"/>
      <c r="K29" s="99">
        <v>30</v>
      </c>
      <c r="L29" s="100" t="e">
        <f>VLOOKUP(K91,'пр.взв'!B43:E66,2,FALSE)</f>
        <v>#N/A</v>
      </c>
      <c r="M29" s="100" t="e">
        <f>VLOOKUP(L91,'пр.взв'!C43:F66,2,FALSE)</f>
        <v>#N/A</v>
      </c>
      <c r="N29" s="100" t="e">
        <f>VLOOKUP(M91,'пр.взв'!D43:G66,2,FALSE)</f>
        <v>#N/A</v>
      </c>
      <c r="O29" s="79"/>
      <c r="P29" s="79"/>
      <c r="Q29" s="80"/>
      <c r="R29" s="81"/>
    </row>
    <row r="30" spans="1:18" ht="13.5" thickBot="1">
      <c r="A30" s="111"/>
      <c r="B30" s="96"/>
      <c r="C30" s="98"/>
      <c r="D30" s="115"/>
      <c r="E30" s="115"/>
      <c r="F30" s="68"/>
      <c r="G30" s="68"/>
      <c r="H30" s="70"/>
      <c r="I30" s="72"/>
      <c r="K30" s="96"/>
      <c r="L30" s="101"/>
      <c r="M30" s="101"/>
      <c r="N30" s="101"/>
      <c r="O30" s="68"/>
      <c r="P30" s="68"/>
      <c r="Q30" s="70"/>
      <c r="R30" s="72"/>
    </row>
    <row r="31" spans="1:18" ht="12.75" customHeight="1">
      <c r="A31" s="111"/>
      <c r="B31" s="96">
        <v>14</v>
      </c>
      <c r="C31" s="85" t="str">
        <f>VLOOKUP(B31,'пр.взв'!B11:E34,2,FALSE)</f>
        <v>КУЗНЕЦОВ Дмитрий Владимирович</v>
      </c>
      <c r="D31" s="114" t="str">
        <f>VLOOKUP(C31,'пр.взв'!C11:F34,2,FALSE)</f>
        <v>12.05.88 кмс</v>
      </c>
      <c r="E31" s="114" t="str">
        <f>VLOOKUP(D31,'пр.взв'!D11:G34,2,FALSE)</f>
        <v>Москва МО</v>
      </c>
      <c r="F31" s="68"/>
      <c r="G31" s="68"/>
      <c r="H31" s="70"/>
      <c r="I31" s="72"/>
      <c r="K31" s="96">
        <v>31</v>
      </c>
      <c r="L31" s="100" t="e">
        <f>VLOOKUP(K93,'пр.взв'!B45:E68,2,FALSE)</f>
        <v>#N/A</v>
      </c>
      <c r="M31" s="100" t="e">
        <f>VLOOKUP(L93,'пр.взв'!C45:F68,2,FALSE)</f>
        <v>#N/A</v>
      </c>
      <c r="N31" s="100" t="e">
        <f>VLOOKUP(M93,'пр.взв'!D45:G68,2,FALSE)</f>
        <v>#N/A</v>
      </c>
      <c r="O31" s="68"/>
      <c r="P31" s="68"/>
      <c r="Q31" s="70"/>
      <c r="R31" s="72"/>
    </row>
    <row r="32" spans="1:18" ht="13.5" thickBot="1">
      <c r="A32" s="111"/>
      <c r="B32" s="97"/>
      <c r="C32" s="98"/>
      <c r="D32" s="115"/>
      <c r="E32" s="115"/>
      <c r="F32" s="69"/>
      <c r="G32" s="69"/>
      <c r="H32" s="71"/>
      <c r="I32" s="73"/>
      <c r="K32" s="97"/>
      <c r="L32" s="101"/>
      <c r="M32" s="101"/>
      <c r="N32" s="101"/>
      <c r="O32" s="69"/>
      <c r="P32" s="69"/>
      <c r="Q32" s="71"/>
      <c r="R32" s="73"/>
    </row>
    <row r="33" spans="1:18" ht="12.75" customHeight="1">
      <c r="A33" s="111"/>
      <c r="B33" s="99">
        <v>15</v>
      </c>
      <c r="C33" s="85" t="str">
        <f>VLOOKUP(B33,'пр.взв'!B13:E36,2,FALSE)</f>
        <v>ТЛЯРУКОВ Мурат Хусинович</v>
      </c>
      <c r="D33" s="114" t="str">
        <f>VLOOKUP(C33,'пр.взв'!C13:F36,2,FALSE)</f>
        <v>20.07.90 кмс</v>
      </c>
      <c r="E33" s="114" t="str">
        <f>VLOOKUP(D33,'пр.взв'!D13:G36,2,FALSE)</f>
        <v>ЮФО Адыгея Майкоп ВС</v>
      </c>
      <c r="F33" s="79"/>
      <c r="G33" s="79"/>
      <c r="H33" s="80"/>
      <c r="I33" s="81"/>
      <c r="K33" s="99">
        <v>32</v>
      </c>
      <c r="L33" s="100" t="e">
        <f>VLOOKUP(K95,'пр.взв'!B47:E70,2,FALSE)</f>
        <v>#N/A</v>
      </c>
      <c r="M33" s="100" t="e">
        <f>VLOOKUP(L95,'пр.взв'!C47:F70,2,FALSE)</f>
        <v>#N/A</v>
      </c>
      <c r="N33" s="100" t="e">
        <f>VLOOKUP(M95,'пр.взв'!D47:G70,2,FALSE)</f>
        <v>#N/A</v>
      </c>
      <c r="O33" s="79"/>
      <c r="P33" s="79"/>
      <c r="Q33" s="80"/>
      <c r="R33" s="81"/>
    </row>
    <row r="34" spans="1:18" ht="13.5" thickBot="1">
      <c r="A34" s="111"/>
      <c r="B34" s="96"/>
      <c r="C34" s="98"/>
      <c r="D34" s="115"/>
      <c r="E34" s="115"/>
      <c r="F34" s="68"/>
      <c r="G34" s="68"/>
      <c r="H34" s="70"/>
      <c r="I34" s="72"/>
      <c r="K34" s="96"/>
      <c r="L34" s="101"/>
      <c r="M34" s="101"/>
      <c r="N34" s="101"/>
      <c r="O34" s="68"/>
      <c r="P34" s="68"/>
      <c r="Q34" s="70"/>
      <c r="R34" s="72"/>
    </row>
    <row r="35" spans="1:18" ht="12.75" customHeight="1">
      <c r="A35" s="111"/>
      <c r="B35" s="96">
        <v>16</v>
      </c>
      <c r="C35" s="85" t="str">
        <f>VLOOKUP(B35,'пр.взв'!B15:E38,2,FALSE)</f>
        <v>МИНАЕВ Виктор Алексеевич</v>
      </c>
      <c r="D35" s="114" t="str">
        <f>VLOOKUP(C35,'пр.взв'!C15:F38,2,FALSE)</f>
        <v>24.04.90 кмс</v>
      </c>
      <c r="E35" s="114" t="str">
        <f>VLOOKUP(D35,'пр.взв'!D15:G38,2,FALSE)</f>
        <v>ЮФО Ростовская Новочеркаск МО</v>
      </c>
      <c r="F35" s="68"/>
      <c r="G35" s="68"/>
      <c r="H35" s="70"/>
      <c r="I35" s="72"/>
      <c r="K35" s="96">
        <v>33</v>
      </c>
      <c r="L35" s="100" t="e">
        <f>VLOOKUP(K97,'пр.взв'!B49:E72,2,FALSE)</f>
        <v>#N/A</v>
      </c>
      <c r="M35" s="100" t="e">
        <f>VLOOKUP(L97,'пр.взв'!C49:F72,2,FALSE)</f>
        <v>#N/A</v>
      </c>
      <c r="N35" s="100" t="e">
        <f>VLOOKUP(M97,'пр.взв'!D49:G72,2,FALSE)</f>
        <v>#N/A</v>
      </c>
      <c r="O35" s="68"/>
      <c r="P35" s="68"/>
      <c r="Q35" s="70"/>
      <c r="R35" s="72"/>
    </row>
    <row r="36" spans="1:18" ht="13.5" thickBot="1">
      <c r="A36" s="111"/>
      <c r="B36" s="97"/>
      <c r="C36" s="98"/>
      <c r="D36" s="115"/>
      <c r="E36" s="115"/>
      <c r="F36" s="69"/>
      <c r="G36" s="69"/>
      <c r="H36" s="71"/>
      <c r="I36" s="73"/>
      <c r="K36" s="97"/>
      <c r="L36" s="101"/>
      <c r="M36" s="101"/>
      <c r="N36" s="101"/>
      <c r="O36" s="69"/>
      <c r="P36" s="69"/>
      <c r="Q36" s="71"/>
      <c r="R36" s="73"/>
    </row>
    <row r="37" spans="1:18" ht="12.75" customHeight="1">
      <c r="A37" s="111"/>
      <c r="B37" s="99">
        <v>17</v>
      </c>
      <c r="C37" s="85" t="str">
        <f>VLOOKUP(B37,'пр.взв'!B17:E40,2,FALSE)</f>
        <v>СУХАНОВ Денис Николаевич</v>
      </c>
      <c r="D37" s="114" t="str">
        <f>VLOOKUP(C37,'пр.взв'!C17:F40,2,FALSE)</f>
        <v>20.03.91 мсмк</v>
      </c>
      <c r="E37" s="114" t="str">
        <f>VLOOKUP(D37,'пр.взв'!D17:G40,2,FALSE)</f>
        <v>УФО Курганская Курган МО</v>
      </c>
      <c r="F37" s="79" t="s">
        <v>225</v>
      </c>
      <c r="G37" s="79"/>
      <c r="H37" s="80"/>
      <c r="I37" s="81"/>
      <c r="K37" s="99">
        <v>34</v>
      </c>
      <c r="L37" s="100" t="e">
        <f>VLOOKUP(K99,'пр.взв'!B51:E74,2,FALSE)</f>
        <v>#N/A</v>
      </c>
      <c r="M37" s="100" t="e">
        <f>VLOOKUP(L99,'пр.взв'!C51:F74,2,FALSE)</f>
        <v>#N/A</v>
      </c>
      <c r="N37" s="100" t="e">
        <f>VLOOKUP(M99,'пр.взв'!D51:G74,2,FALSE)</f>
        <v>#N/A</v>
      </c>
      <c r="O37" s="79" t="s">
        <v>225</v>
      </c>
      <c r="P37" s="79"/>
      <c r="Q37" s="80"/>
      <c r="R37" s="81"/>
    </row>
    <row r="38" spans="1:18" ht="13.5" thickBot="1">
      <c r="A38" s="111"/>
      <c r="B38" s="96"/>
      <c r="C38" s="98"/>
      <c r="D38" s="115"/>
      <c r="E38" s="115"/>
      <c r="F38" s="68"/>
      <c r="G38" s="68"/>
      <c r="H38" s="70"/>
      <c r="I38" s="72"/>
      <c r="K38" s="96"/>
      <c r="L38" s="101"/>
      <c r="M38" s="101"/>
      <c r="N38" s="101"/>
      <c r="O38" s="68"/>
      <c r="P38" s="68"/>
      <c r="Q38" s="70"/>
      <c r="R38" s="72"/>
    </row>
    <row r="39" spans="1:18" ht="12.75">
      <c r="A39" s="111"/>
      <c r="B39" s="96"/>
      <c r="C39" s="85" t="e">
        <f>VLOOKUP(B39,'пр.взв'!B19:E42,2,FALSE)</f>
        <v>#N/A</v>
      </c>
      <c r="D39" s="114" t="e">
        <f>VLOOKUP(C39,'пр.взв'!C19:F42,2,FALSE)</f>
        <v>#N/A</v>
      </c>
      <c r="E39" s="114" t="e">
        <f>VLOOKUP(D39,'пр.взв'!D19:G42,2,FALSE)</f>
        <v>#N/A</v>
      </c>
      <c r="F39" s="68"/>
      <c r="G39" s="68"/>
      <c r="H39" s="70"/>
      <c r="I39" s="72"/>
      <c r="K39" s="96"/>
      <c r="L39" s="85" t="e">
        <f>VLOOKUP(K39,'пр.взв'!B7:E30,2,FALSE)</f>
        <v>#N/A</v>
      </c>
      <c r="M39" s="85" t="e">
        <f>VLOOKUP(L39,'пр.взв'!C7:F30,2,FALSE)</f>
        <v>#N/A</v>
      </c>
      <c r="N39" s="85" t="e">
        <f>VLOOKUP(M39,'пр.взв'!D7:G30,2,FALSE)</f>
        <v>#N/A</v>
      </c>
      <c r="O39" s="68"/>
      <c r="P39" s="68"/>
      <c r="Q39" s="70"/>
      <c r="R39" s="72"/>
    </row>
    <row r="40" spans="1:18" ht="13.5" thickBot="1">
      <c r="A40" s="111"/>
      <c r="B40" s="97"/>
      <c r="C40" s="98"/>
      <c r="D40" s="115"/>
      <c r="E40" s="115"/>
      <c r="F40" s="69"/>
      <c r="G40" s="69"/>
      <c r="H40" s="71"/>
      <c r="I40" s="73"/>
      <c r="K40" s="97"/>
      <c r="L40" s="101"/>
      <c r="M40" s="101"/>
      <c r="N40" s="101"/>
      <c r="O40" s="69"/>
      <c r="P40" s="69"/>
      <c r="Q40" s="71"/>
      <c r="R40" s="73"/>
    </row>
    <row r="41" spans="1:18" ht="12.75">
      <c r="A41" s="111"/>
      <c r="B41" s="99"/>
      <c r="C41" s="100" t="e">
        <f>VLOOKUP(B41,'пр.взв'!B7:E30,2,FALSE)</f>
        <v>#N/A</v>
      </c>
      <c r="D41" s="112" t="e">
        <f>VLOOKUP(C41,'пр.взв'!C7:F30,2,FALSE)</f>
        <v>#N/A</v>
      </c>
      <c r="E41" s="112" t="e">
        <f>VLOOKUP(D41,'пр.взв'!D7:G30,2,FALSE)</f>
        <v>#N/A</v>
      </c>
      <c r="F41" s="79"/>
      <c r="G41" s="79"/>
      <c r="H41" s="80"/>
      <c r="I41" s="81"/>
      <c r="K41" s="99"/>
      <c r="L41" s="100" t="e">
        <f>VLOOKUP(K41,'пр.взв'!B7:E30,2,FALSE)</f>
        <v>#N/A</v>
      </c>
      <c r="M41" s="100" t="e">
        <f>VLOOKUP(L41,'пр.взв'!C7:F30,2,FALSE)</f>
        <v>#N/A</v>
      </c>
      <c r="N41" s="100" t="e">
        <f>VLOOKUP(M41,'пр.взв'!D7:G30,2,FALSE)</f>
        <v>#N/A</v>
      </c>
      <c r="O41" s="79"/>
      <c r="P41" s="79"/>
      <c r="Q41" s="80"/>
      <c r="R41" s="81"/>
    </row>
    <row r="42" spans="1:18" ht="12.75">
      <c r="A42" s="111"/>
      <c r="B42" s="96"/>
      <c r="C42" s="101"/>
      <c r="D42" s="113"/>
      <c r="E42" s="113"/>
      <c r="F42" s="68"/>
      <c r="G42" s="68"/>
      <c r="H42" s="70"/>
      <c r="I42" s="72"/>
      <c r="K42" s="96"/>
      <c r="L42" s="101"/>
      <c r="M42" s="101"/>
      <c r="N42" s="101"/>
      <c r="O42" s="68"/>
      <c r="P42" s="68"/>
      <c r="Q42" s="70"/>
      <c r="R42" s="72"/>
    </row>
    <row r="43" spans="1:18" ht="12.75">
      <c r="A43" s="111"/>
      <c r="B43" s="96"/>
      <c r="C43" s="85" t="e">
        <f>VLOOKUP(B43,'пр.взв'!B7:E30,2,FALSE)</f>
        <v>#N/A</v>
      </c>
      <c r="D43" s="114" t="e">
        <f>VLOOKUP(C43,'пр.взв'!C7:F30,2,FALSE)</f>
        <v>#N/A</v>
      </c>
      <c r="E43" s="114" t="e">
        <f>VLOOKUP(D43,'пр.взв'!D7:G30,2,FALSE)</f>
        <v>#N/A</v>
      </c>
      <c r="F43" s="68"/>
      <c r="G43" s="68"/>
      <c r="H43" s="70"/>
      <c r="I43" s="72"/>
      <c r="K43" s="96"/>
      <c r="L43" s="85" t="e">
        <f>VLOOKUP(K43,'пр.взв'!B7:F30,2,FALSE)</f>
        <v>#N/A</v>
      </c>
      <c r="M43" s="85" t="e">
        <f>VLOOKUP(L43,'пр.взв'!C7:G30,2,FALSE)</f>
        <v>#N/A</v>
      </c>
      <c r="N43" s="85" t="e">
        <f>VLOOKUP(M43,'пр.взв'!D7:H30,2,FALSE)</f>
        <v>#N/A</v>
      </c>
      <c r="O43" s="68"/>
      <c r="P43" s="68"/>
      <c r="Q43" s="70"/>
      <c r="R43" s="72"/>
    </row>
    <row r="44" spans="1:18" ht="13.5" thickBot="1">
      <c r="A44" s="111"/>
      <c r="B44" s="97"/>
      <c r="C44" s="98"/>
      <c r="D44" s="115"/>
      <c r="E44" s="115"/>
      <c r="F44" s="69"/>
      <c r="G44" s="69"/>
      <c r="H44" s="71"/>
      <c r="I44" s="73"/>
      <c r="K44" s="97"/>
      <c r="L44" s="101"/>
      <c r="M44" s="101"/>
      <c r="N44" s="101"/>
      <c r="O44" s="69"/>
      <c r="P44" s="69"/>
      <c r="Q44" s="71"/>
      <c r="R44" s="73"/>
    </row>
    <row r="45" spans="1:18" ht="12.75">
      <c r="A45" s="111"/>
      <c r="B45" s="99"/>
      <c r="C45" s="100" t="e">
        <f>VLOOKUP(B45,'пр.взв'!B9:E32,2,FALSE)</f>
        <v>#N/A</v>
      </c>
      <c r="D45" s="112" t="e">
        <f>VLOOKUP(C45,'пр.взв'!C9:F32,2,FALSE)</f>
        <v>#N/A</v>
      </c>
      <c r="E45" s="112" t="e">
        <f>VLOOKUP(D45,'пр.взв'!D9:G32,2,FALSE)</f>
        <v>#N/A</v>
      </c>
      <c r="F45" s="79"/>
      <c r="G45" s="79"/>
      <c r="H45" s="80"/>
      <c r="I45" s="81"/>
      <c r="K45" s="99"/>
      <c r="L45" s="100" t="e">
        <f>VLOOKUP(K45,'пр.взв'!B7:E30,2,FALSE)</f>
        <v>#N/A</v>
      </c>
      <c r="M45" s="100" t="e">
        <f>VLOOKUP(L45,'пр.взв'!C7:F30,2,FALSE)</f>
        <v>#N/A</v>
      </c>
      <c r="N45" s="100" t="e">
        <f>VLOOKUP(M45,'пр.взв'!D7:G30,2,FALSE)</f>
        <v>#N/A</v>
      </c>
      <c r="O45" s="79"/>
      <c r="P45" s="79"/>
      <c r="Q45" s="80"/>
      <c r="R45" s="81"/>
    </row>
    <row r="46" spans="1:18" ht="12.75">
      <c r="A46" s="111"/>
      <c r="B46" s="96"/>
      <c r="C46" s="101"/>
      <c r="D46" s="113"/>
      <c r="E46" s="113"/>
      <c r="F46" s="68"/>
      <c r="G46" s="68"/>
      <c r="H46" s="70"/>
      <c r="I46" s="72"/>
      <c r="K46" s="96"/>
      <c r="L46" s="101"/>
      <c r="M46" s="101"/>
      <c r="N46" s="101"/>
      <c r="O46" s="68"/>
      <c r="P46" s="68"/>
      <c r="Q46" s="70"/>
      <c r="R46" s="72"/>
    </row>
    <row r="47" spans="1:18" ht="12.75">
      <c r="A47" s="111"/>
      <c r="B47" s="96"/>
      <c r="C47" s="85" t="e">
        <f>VLOOKUP(B47,'пр.взв'!B11:E34,2,FALSE)</f>
        <v>#N/A</v>
      </c>
      <c r="D47" s="114" t="e">
        <f>VLOOKUP(C47,'пр.взв'!C11:F34,2,FALSE)</f>
        <v>#N/A</v>
      </c>
      <c r="E47" s="114" t="e">
        <f>VLOOKUP(D47,'пр.взв'!D11:G34,2,FALSE)</f>
        <v>#N/A</v>
      </c>
      <c r="F47" s="68"/>
      <c r="G47" s="68"/>
      <c r="H47" s="70"/>
      <c r="I47" s="72"/>
      <c r="K47" s="96"/>
      <c r="L47" s="85" t="e">
        <f>VLOOKUP(K47,'пр.взв'!B9:E30,2,FALSE)</f>
        <v>#N/A</v>
      </c>
      <c r="M47" s="85" t="e">
        <f>VLOOKUP(L47,'пр.взв'!C9:F30,2,FALSE)</f>
        <v>#N/A</v>
      </c>
      <c r="N47" s="85" t="e">
        <f>VLOOKUP(M47,'пр.взв'!D9:G30,2,FALSE)</f>
        <v>#N/A</v>
      </c>
      <c r="O47" s="68"/>
      <c r="P47" s="68"/>
      <c r="Q47" s="70"/>
      <c r="R47" s="72"/>
    </row>
    <row r="48" spans="1:18" ht="13.5" thickBot="1">
      <c r="A48" s="111"/>
      <c r="B48" s="97"/>
      <c r="C48" s="98"/>
      <c r="D48" s="115"/>
      <c r="E48" s="115"/>
      <c r="F48" s="69"/>
      <c r="G48" s="69"/>
      <c r="H48" s="71"/>
      <c r="I48" s="73"/>
      <c r="K48" s="97"/>
      <c r="L48" s="101"/>
      <c r="M48" s="101"/>
      <c r="N48" s="101"/>
      <c r="O48" s="69"/>
      <c r="P48" s="69"/>
      <c r="Q48" s="71"/>
      <c r="R48" s="73"/>
    </row>
    <row r="49" spans="1:18" ht="12.75">
      <c r="A49" s="111"/>
      <c r="B49" s="99"/>
      <c r="C49" s="100" t="e">
        <f>VLOOKUP(B49,'пр.взв'!B13:E36,2,FALSE)</f>
        <v>#N/A</v>
      </c>
      <c r="D49" s="112" t="e">
        <f>VLOOKUP(C49,'пр.взв'!C13:F36,2,FALSE)</f>
        <v>#N/A</v>
      </c>
      <c r="E49" s="112" t="e">
        <f>VLOOKUP(D49,'пр.взв'!D13:G36,2,FALSE)</f>
        <v>#N/A</v>
      </c>
      <c r="F49" s="79"/>
      <c r="G49" s="79"/>
      <c r="H49" s="80"/>
      <c r="I49" s="81"/>
      <c r="K49" s="99"/>
      <c r="L49" s="100" t="e">
        <f>VLOOKUP(K49,'пр.взв'!B7:E30,2,FALSE)</f>
        <v>#N/A</v>
      </c>
      <c r="M49" s="100" t="e">
        <f>VLOOKUP(L49,'пр.взв'!C7:F30,2,FALSE)</f>
        <v>#N/A</v>
      </c>
      <c r="N49" s="100" t="e">
        <f>VLOOKUP(M49,'пр.взв'!D7:G30,2,FALSE)</f>
        <v>#N/A</v>
      </c>
      <c r="O49" s="79"/>
      <c r="P49" s="79"/>
      <c r="Q49" s="80"/>
      <c r="R49" s="81"/>
    </row>
    <row r="50" spans="1:18" ht="12.75">
      <c r="A50" s="111"/>
      <c r="B50" s="96"/>
      <c r="C50" s="101"/>
      <c r="D50" s="113"/>
      <c r="E50" s="113"/>
      <c r="F50" s="68"/>
      <c r="G50" s="68"/>
      <c r="H50" s="70"/>
      <c r="I50" s="72"/>
      <c r="K50" s="96"/>
      <c r="L50" s="101"/>
      <c r="M50" s="101"/>
      <c r="N50" s="101"/>
      <c r="O50" s="68"/>
      <c r="P50" s="68"/>
      <c r="Q50" s="70"/>
      <c r="R50" s="72"/>
    </row>
    <row r="51" spans="1:18" ht="12.75">
      <c r="A51" s="111"/>
      <c r="B51" s="96"/>
      <c r="C51" s="85" t="e">
        <f>VLOOKUP(B51,'пр.взв'!B7:E30,2,FALSE)</f>
        <v>#N/A</v>
      </c>
      <c r="D51" s="114" t="e">
        <f>VLOOKUP(C51,'пр.взв'!C7:F30,2,FALSE)</f>
        <v>#N/A</v>
      </c>
      <c r="E51" s="114" t="e">
        <f>VLOOKUP(D51,'пр.взв'!D7:G30,2,FALSE)</f>
        <v>#N/A</v>
      </c>
      <c r="F51" s="68"/>
      <c r="G51" s="68"/>
      <c r="H51" s="70"/>
      <c r="I51" s="72"/>
      <c r="K51" s="96"/>
      <c r="L51" s="85" t="e">
        <f>VLOOKUP(K51,'пр.взв'!B7:E30,2,FALSE)</f>
        <v>#N/A</v>
      </c>
      <c r="M51" s="85" t="e">
        <f>VLOOKUP(L51,'пр.взв'!C7:F30,2,FALSE)</f>
        <v>#N/A</v>
      </c>
      <c r="N51" s="85" t="e">
        <f>VLOOKUP(M51,'пр.взв'!D7:G30,2,FALSE)</f>
        <v>#N/A</v>
      </c>
      <c r="O51" s="68"/>
      <c r="P51" s="68"/>
      <c r="Q51" s="70"/>
      <c r="R51" s="72"/>
    </row>
    <row r="52" spans="1:18" ht="13.5" thickBot="1">
      <c r="A52" s="111"/>
      <c r="B52" s="97"/>
      <c r="C52" s="98"/>
      <c r="D52" s="115"/>
      <c r="E52" s="115"/>
      <c r="F52" s="69"/>
      <c r="G52" s="69"/>
      <c r="H52" s="71"/>
      <c r="I52" s="73"/>
      <c r="K52" s="97"/>
      <c r="L52" s="101"/>
      <c r="M52" s="101"/>
      <c r="N52" s="101"/>
      <c r="O52" s="69"/>
      <c r="P52" s="69"/>
      <c r="Q52" s="71"/>
      <c r="R52" s="73"/>
    </row>
    <row r="53" spans="1:18" ht="12.75">
      <c r="A53" s="111"/>
      <c r="B53" s="99"/>
      <c r="C53" s="100" t="e">
        <f>VLOOKUP(B53,'пр.взв'!B7:E30,2,FALSE)</f>
        <v>#N/A</v>
      </c>
      <c r="D53" s="112" t="e">
        <f>VLOOKUP(C53,'пр.взв'!C7:F30,2,FALSE)</f>
        <v>#N/A</v>
      </c>
      <c r="E53" s="112" t="e">
        <f>VLOOKUP(D53,'пр.взв'!D7:G30,2,FALSE)</f>
        <v>#N/A</v>
      </c>
      <c r="F53" s="79"/>
      <c r="G53" s="79"/>
      <c r="H53" s="80"/>
      <c r="I53" s="81"/>
      <c r="K53" s="99"/>
      <c r="L53" s="100" t="e">
        <f>VLOOKUP(K53,'пр.взв'!B7:E30,2,FALSE)</f>
        <v>#N/A</v>
      </c>
      <c r="M53" s="100" t="e">
        <f>VLOOKUP(L53,'пр.взв'!C7:F30,2,FALSE)</f>
        <v>#N/A</v>
      </c>
      <c r="N53" s="100" t="e">
        <f>VLOOKUP(M53,'пр.взв'!D7:G30,2,FALSE)</f>
        <v>#N/A</v>
      </c>
      <c r="O53" s="79"/>
      <c r="P53" s="79"/>
      <c r="Q53" s="80"/>
      <c r="R53" s="81"/>
    </row>
    <row r="54" spans="1:18" ht="12.75">
      <c r="A54" s="111"/>
      <c r="B54" s="96"/>
      <c r="C54" s="101"/>
      <c r="D54" s="113"/>
      <c r="E54" s="113"/>
      <c r="F54" s="68"/>
      <c r="G54" s="68"/>
      <c r="H54" s="70"/>
      <c r="I54" s="72"/>
      <c r="K54" s="96"/>
      <c r="L54" s="101"/>
      <c r="M54" s="101"/>
      <c r="N54" s="101"/>
      <c r="O54" s="68"/>
      <c r="P54" s="68"/>
      <c r="Q54" s="70"/>
      <c r="R54" s="72"/>
    </row>
    <row r="55" spans="1:18" ht="12.75">
      <c r="A55" s="111"/>
      <c r="B55" s="96"/>
      <c r="C55" s="85" t="e">
        <f>VLOOKUP(B55,'пр.взв'!B9:E32,2,FALSE)</f>
        <v>#N/A</v>
      </c>
      <c r="D55" s="114" t="e">
        <f>VLOOKUP(C55,'пр.взв'!C9:F32,2,FALSE)</f>
        <v>#N/A</v>
      </c>
      <c r="E55" s="114" t="e">
        <f>VLOOKUP(D55,'пр.взв'!D9:G32,2,FALSE)</f>
        <v>#N/A</v>
      </c>
      <c r="F55" s="68"/>
      <c r="G55" s="68"/>
      <c r="H55" s="70"/>
      <c r="I55" s="72"/>
      <c r="K55" s="96"/>
      <c r="L55" s="85" t="e">
        <f>VLOOKUP(K55,'пр.взв'!B9:E32,2,FALSE)</f>
        <v>#N/A</v>
      </c>
      <c r="M55" s="85" t="e">
        <f>VLOOKUP(L55,'пр.взв'!C9:F32,2,FALSE)</f>
        <v>#N/A</v>
      </c>
      <c r="N55" s="85" t="e">
        <f>VLOOKUP(M55,'пр.взв'!D9:G32,2,FALSE)</f>
        <v>#N/A</v>
      </c>
      <c r="O55" s="68"/>
      <c r="P55" s="68"/>
      <c r="Q55" s="70"/>
      <c r="R55" s="72"/>
    </row>
    <row r="56" spans="1:18" ht="13.5" thickBot="1">
      <c r="A56" s="111"/>
      <c r="B56" s="97"/>
      <c r="C56" s="98"/>
      <c r="D56" s="115"/>
      <c r="E56" s="115"/>
      <c r="F56" s="69"/>
      <c r="G56" s="69"/>
      <c r="H56" s="71"/>
      <c r="I56" s="73"/>
      <c r="K56" s="97"/>
      <c r="L56" s="101"/>
      <c r="M56" s="101"/>
      <c r="N56" s="101"/>
      <c r="O56" s="69"/>
      <c r="P56" s="69"/>
      <c r="Q56" s="71"/>
      <c r="R56" s="73"/>
    </row>
    <row r="57" spans="1:18" ht="12.75">
      <c r="A57" s="111"/>
      <c r="B57" s="99"/>
      <c r="C57" s="100" t="e">
        <f>VLOOKUP(B57,'пр.взв'!B11:E34,2,FALSE)</f>
        <v>#N/A</v>
      </c>
      <c r="D57" s="112" t="e">
        <f>VLOOKUP(C57,'пр.взв'!C11:F34,2,FALSE)</f>
        <v>#N/A</v>
      </c>
      <c r="E57" s="112" t="e">
        <f>VLOOKUP(D57,'пр.взв'!D11:G34,2,FALSE)</f>
        <v>#N/A</v>
      </c>
      <c r="F57" s="78"/>
      <c r="G57" s="79"/>
      <c r="H57" s="80"/>
      <c r="I57" s="81"/>
      <c r="K57" s="99"/>
      <c r="L57" s="100" t="e">
        <f>VLOOKUP(K57,'пр.взв'!B7:E30,2,FALSE)</f>
        <v>#N/A</v>
      </c>
      <c r="M57" s="100" t="e">
        <f>VLOOKUP(L57,'пр.взв'!C7:F30,2,FALSE)</f>
        <v>#N/A</v>
      </c>
      <c r="N57" s="100" t="e">
        <f>VLOOKUP(M57,'пр.взв'!D7:G30,2,FALSE)</f>
        <v>#N/A</v>
      </c>
      <c r="O57" s="78"/>
      <c r="P57" s="79"/>
      <c r="Q57" s="80"/>
      <c r="R57" s="81"/>
    </row>
    <row r="58" spans="1:18" ht="12.75">
      <c r="A58" s="111"/>
      <c r="B58" s="96"/>
      <c r="C58" s="101"/>
      <c r="D58" s="113"/>
      <c r="E58" s="113"/>
      <c r="F58" s="66"/>
      <c r="G58" s="68"/>
      <c r="H58" s="70"/>
      <c r="I58" s="72"/>
      <c r="K58" s="96"/>
      <c r="L58" s="101"/>
      <c r="M58" s="101"/>
      <c r="N58" s="101"/>
      <c r="O58" s="66"/>
      <c r="P58" s="68"/>
      <c r="Q58" s="70"/>
      <c r="R58" s="72"/>
    </row>
    <row r="59" spans="1:18" ht="12.75">
      <c r="A59" s="111"/>
      <c r="B59" s="96"/>
      <c r="C59" s="85" t="e">
        <f>VLOOKUP(B59,'пр.взв'!B7:E30,2,FALSE)</f>
        <v>#N/A</v>
      </c>
      <c r="D59" s="114" t="e">
        <f>VLOOKUP(C59,'пр.взв'!C7:F30,2,FALSE)</f>
        <v>#N/A</v>
      </c>
      <c r="E59" s="114" t="e">
        <f>VLOOKUP(D59,'пр.взв'!D7:G30,2,FALSE)</f>
        <v>#N/A</v>
      </c>
      <c r="F59" s="66"/>
      <c r="G59" s="68"/>
      <c r="H59" s="70"/>
      <c r="I59" s="72"/>
      <c r="K59" s="96"/>
      <c r="L59" s="85" t="e">
        <f>VLOOKUP(K59,'пр.взв'!B7:E30,2,FALSE)</f>
        <v>#N/A</v>
      </c>
      <c r="M59" s="85" t="e">
        <f>VLOOKUP(L59,'пр.взв'!C13:F36,2,FALSE)</f>
        <v>#N/A</v>
      </c>
      <c r="N59" s="85" t="e">
        <f>VLOOKUP(M59,'пр.взв'!D13:G36,2,FALSE)</f>
        <v>#N/A</v>
      </c>
      <c r="O59" s="66"/>
      <c r="P59" s="68"/>
      <c r="Q59" s="70"/>
      <c r="R59" s="72"/>
    </row>
    <row r="60" spans="1:18" ht="13.5" thickBot="1">
      <c r="A60" s="111"/>
      <c r="B60" s="97"/>
      <c r="C60" s="98"/>
      <c r="D60" s="115"/>
      <c r="E60" s="115"/>
      <c r="F60" s="67"/>
      <c r="G60" s="69"/>
      <c r="H60" s="71"/>
      <c r="I60" s="73"/>
      <c r="K60" s="97"/>
      <c r="L60" s="98"/>
      <c r="M60" s="98"/>
      <c r="N60" s="98"/>
      <c r="O60" s="67"/>
      <c r="P60" s="69"/>
      <c r="Q60" s="71"/>
      <c r="R60" s="7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7" t="s">
        <v>23</v>
      </c>
      <c r="C63" s="87"/>
      <c r="D63" s="87"/>
      <c r="E63" s="87"/>
      <c r="F63" s="87"/>
      <c r="G63" s="87"/>
      <c r="H63" s="87"/>
      <c r="I63" s="87"/>
      <c r="K63" s="87" t="s">
        <v>23</v>
      </c>
      <c r="L63" s="87"/>
      <c r="M63" s="87"/>
      <c r="N63" s="87"/>
      <c r="O63" s="87"/>
      <c r="P63" s="87"/>
      <c r="Q63" s="87"/>
      <c r="R63" s="87"/>
    </row>
    <row r="64" spans="1:18" ht="13.5" thickBot="1">
      <c r="A64" s="13"/>
      <c r="B64" s="15">
        <v>7</v>
      </c>
      <c r="C64" s="15" t="s">
        <v>38</v>
      </c>
      <c r="D64" s="15"/>
      <c r="E64" s="16">
        <v>74</v>
      </c>
      <c r="F64" s="16" t="s">
        <v>30</v>
      </c>
      <c r="G64" s="15"/>
      <c r="H64" s="15"/>
      <c r="I64" s="15"/>
      <c r="K64" s="15">
        <v>6</v>
      </c>
      <c r="L64" s="15" t="s">
        <v>38</v>
      </c>
      <c r="M64" s="15"/>
      <c r="N64" s="15">
        <v>74</v>
      </c>
      <c r="O64" s="16" t="s">
        <v>30</v>
      </c>
      <c r="P64" s="15"/>
      <c r="Q64" s="15"/>
      <c r="R64" s="15"/>
    </row>
    <row r="65" spans="1:18" ht="12.75">
      <c r="A65" s="13"/>
      <c r="B65" s="88" t="s">
        <v>5</v>
      </c>
      <c r="C65" s="90" t="s">
        <v>2</v>
      </c>
      <c r="D65" s="92" t="s">
        <v>24</v>
      </c>
      <c r="E65" s="90" t="s">
        <v>25</v>
      </c>
      <c r="F65" s="90" t="s">
        <v>26</v>
      </c>
      <c r="G65" s="92" t="s">
        <v>27</v>
      </c>
      <c r="H65" s="90" t="s">
        <v>28</v>
      </c>
      <c r="I65" s="94" t="s">
        <v>29</v>
      </c>
      <c r="K65" s="88" t="s">
        <v>5</v>
      </c>
      <c r="L65" s="90" t="s">
        <v>2</v>
      </c>
      <c r="M65" s="92" t="s">
        <v>24</v>
      </c>
      <c r="N65" s="90" t="s">
        <v>25</v>
      </c>
      <c r="O65" s="90" t="s">
        <v>26</v>
      </c>
      <c r="P65" s="92" t="s">
        <v>27</v>
      </c>
      <c r="Q65" s="90" t="s">
        <v>28</v>
      </c>
      <c r="R65" s="94" t="s">
        <v>29</v>
      </c>
    </row>
    <row r="66" spans="1:18" ht="13.5" thickBot="1">
      <c r="A66" s="13"/>
      <c r="B66" s="89"/>
      <c r="C66" s="91"/>
      <c r="D66" s="93"/>
      <c r="E66" s="91"/>
      <c r="F66" s="91"/>
      <c r="G66" s="93"/>
      <c r="H66" s="91"/>
      <c r="I66" s="95"/>
      <c r="K66" s="89"/>
      <c r="L66" s="91"/>
      <c r="M66" s="93"/>
      <c r="N66" s="91"/>
      <c r="O66" s="91"/>
      <c r="P66" s="93"/>
      <c r="Q66" s="91"/>
      <c r="R66" s="95"/>
    </row>
    <row r="67" spans="1:18" ht="12.75" customHeight="1">
      <c r="A67" s="13"/>
      <c r="B67" s="99">
        <v>4</v>
      </c>
      <c r="C67" s="100" t="str">
        <f>VLOOKUP(B67,'пр.взв'!B7:E74,2,FALSE)</f>
        <v>ЛЕБЕДЕВ Георгий Андреевич</v>
      </c>
      <c r="D67" s="100" t="str">
        <f>VLOOKUP(C67,'пр.взв'!C7:F74,2,FALSE)</f>
        <v>12.07.91 кмс</v>
      </c>
      <c r="E67" s="100" t="str">
        <f>VLOOKUP(D67,'пр.взв'!D7:G74,2,FALSE)</f>
        <v>ПФО Пензенская Пенза Д</v>
      </c>
      <c r="F67" s="79"/>
      <c r="G67" s="79"/>
      <c r="H67" s="80"/>
      <c r="I67" s="81"/>
      <c r="K67" s="82">
        <v>24</v>
      </c>
      <c r="L67" s="84" t="str">
        <f>VLOOKUP(K67,'пр.взв'!B25:E92,2,FALSE)</f>
        <v>СИТНИКОВ Антон Александрович</v>
      </c>
      <c r="M67" s="84" t="str">
        <f>VLOOKUP(L67,'пр.взв'!C25:F92,2,FALSE)</f>
        <v>16.02.87 мс</v>
      </c>
      <c r="N67" s="84" t="str">
        <f>VLOOKUP(M67,'пр.взв'!D25:G92,2,FALSE)</f>
        <v>ПФО Пермский Пермь МО</v>
      </c>
      <c r="O67" s="79"/>
      <c r="P67" s="79"/>
      <c r="Q67" s="80"/>
      <c r="R67" s="81"/>
    </row>
    <row r="68" spans="1:18" ht="12.75" customHeight="1" thickBot="1">
      <c r="A68" s="13"/>
      <c r="B68" s="96"/>
      <c r="C68" s="101"/>
      <c r="D68" s="101"/>
      <c r="E68" s="101"/>
      <c r="F68" s="68"/>
      <c r="G68" s="68"/>
      <c r="H68" s="70"/>
      <c r="I68" s="72"/>
      <c r="K68" s="83"/>
      <c r="L68" s="85"/>
      <c r="M68" s="85"/>
      <c r="N68" s="85"/>
      <c r="O68" s="68"/>
      <c r="P68" s="68"/>
      <c r="Q68" s="70"/>
      <c r="R68" s="72"/>
    </row>
    <row r="69" spans="1:18" ht="12.75" customHeight="1">
      <c r="A69" s="13"/>
      <c r="B69" s="96">
        <v>13</v>
      </c>
      <c r="C69" s="100" t="str">
        <f>VLOOKUP(B69,'пр.взв'!B9:E76,2,FALSE)</f>
        <v>КУРЖЕВ Уали Рамазанович</v>
      </c>
      <c r="D69" s="100" t="str">
        <f>VLOOKUP(C69,'пр.взв'!C9:F76,2,FALSE)</f>
        <v>28.04.89 мс</v>
      </c>
      <c r="E69" s="100" t="str">
        <f>VLOOKUP(D69,'пр.взв'!D9:G76,2,FALSE)</f>
        <v>ЦФО Рязанская Рязань ПР</v>
      </c>
      <c r="F69" s="68"/>
      <c r="G69" s="68"/>
      <c r="H69" s="70"/>
      <c r="I69" s="72"/>
      <c r="K69" s="74">
        <v>28</v>
      </c>
      <c r="L69" s="84" t="str">
        <f>VLOOKUP(K69,'пр.взв'!B27:E94,2,FALSE)</f>
        <v>УЛЬЯХОВ Александр Александрович</v>
      </c>
      <c r="M69" s="84" t="str">
        <f>VLOOKUP(L69,'пр.взв'!C27:F94,2,FALSE)</f>
        <v>16.07.88 мс</v>
      </c>
      <c r="N69" s="84" t="str">
        <f>VLOOKUP(M69,'пр.взв'!D27:G94,2,FALSE)</f>
        <v>ЦФО Брянская Брянск Д</v>
      </c>
      <c r="O69" s="68"/>
      <c r="P69" s="68"/>
      <c r="Q69" s="70"/>
      <c r="R69" s="72"/>
    </row>
    <row r="70" spans="1:18" ht="13.5" customHeight="1" thickBot="1">
      <c r="A70" s="13"/>
      <c r="B70" s="97"/>
      <c r="C70" s="101"/>
      <c r="D70" s="101"/>
      <c r="E70" s="101"/>
      <c r="F70" s="69"/>
      <c r="G70" s="69"/>
      <c r="H70" s="71"/>
      <c r="I70" s="73"/>
      <c r="K70" s="75"/>
      <c r="L70" s="85"/>
      <c r="M70" s="85"/>
      <c r="N70" s="85"/>
      <c r="O70" s="69"/>
      <c r="P70" s="69"/>
      <c r="Q70" s="71"/>
      <c r="R70" s="73"/>
    </row>
    <row r="71" spans="1:18" ht="12.75" customHeight="1">
      <c r="A71" s="13"/>
      <c r="B71" s="99"/>
      <c r="C71" s="100" t="e">
        <f>VLOOKUP(B71,'пр.взв'!B9:E32,2,FALSE)</f>
        <v>#N/A</v>
      </c>
      <c r="D71" s="100" t="e">
        <f>VLOOKUP(C71,'пр.взв'!C9:F32,2,FALSE)</f>
        <v>#N/A</v>
      </c>
      <c r="E71" s="100" t="e">
        <f>VLOOKUP(D71,'пр.взв'!D9:G32,2,FALSE)</f>
        <v>#N/A</v>
      </c>
      <c r="F71" s="79"/>
      <c r="G71" s="79"/>
      <c r="H71" s="80"/>
      <c r="I71" s="81"/>
      <c r="K71" s="82"/>
      <c r="L71" s="84" t="e">
        <f>VLOOKUP(K71,'пр.взв'!B29:E96,2,FALSE)</f>
        <v>#N/A</v>
      </c>
      <c r="M71" s="84" t="e">
        <f>VLOOKUP(L71,'пр.взв'!C29:F96,2,FALSE)</f>
        <v>#N/A</v>
      </c>
      <c r="N71" s="84" t="e">
        <f>VLOOKUP(M71,'пр.взв'!D29:G96,2,FALSE)</f>
        <v>#N/A</v>
      </c>
      <c r="O71" s="79"/>
      <c r="P71" s="79"/>
      <c r="Q71" s="80"/>
      <c r="R71" s="81"/>
    </row>
    <row r="72" spans="1:18" ht="12.75" customHeight="1" thickBot="1">
      <c r="A72" s="13"/>
      <c r="B72" s="96"/>
      <c r="C72" s="101"/>
      <c r="D72" s="101"/>
      <c r="E72" s="101"/>
      <c r="F72" s="68"/>
      <c r="G72" s="68"/>
      <c r="H72" s="70"/>
      <c r="I72" s="72"/>
      <c r="K72" s="83"/>
      <c r="L72" s="85"/>
      <c r="M72" s="85"/>
      <c r="N72" s="85"/>
      <c r="O72" s="68"/>
      <c r="P72" s="68"/>
      <c r="Q72" s="70"/>
      <c r="R72" s="72"/>
    </row>
    <row r="73" spans="1:18" ht="12.75" customHeight="1">
      <c r="A73" s="13"/>
      <c r="B73" s="96"/>
      <c r="C73" s="100" t="e">
        <f>VLOOKUP(B73,'пр.взв'!B13:E80,2,FALSE)</f>
        <v>#N/A</v>
      </c>
      <c r="D73" s="100" t="e">
        <f>VLOOKUP(C73,'пр.взв'!C13:F80,2,FALSE)</f>
        <v>#N/A</v>
      </c>
      <c r="E73" s="100" t="e">
        <f>VLOOKUP(D73,'пр.взв'!D13:G80,2,FALSE)</f>
        <v>#N/A</v>
      </c>
      <c r="F73" s="68"/>
      <c r="G73" s="68"/>
      <c r="H73" s="70"/>
      <c r="I73" s="72"/>
      <c r="K73" s="74"/>
      <c r="L73" s="84" t="e">
        <f>VLOOKUP(K73,'пр.взв'!B31:E98,2,FALSE)</f>
        <v>#N/A</v>
      </c>
      <c r="M73" s="84" t="e">
        <f>VLOOKUP(L73,'пр.взв'!C31:F98,2,FALSE)</f>
        <v>#N/A</v>
      </c>
      <c r="N73" s="84" t="e">
        <f>VLOOKUP(M73,'пр.взв'!D31:G98,2,FALSE)</f>
        <v>#N/A</v>
      </c>
      <c r="O73" s="68"/>
      <c r="P73" s="68"/>
      <c r="Q73" s="70"/>
      <c r="R73" s="72"/>
    </row>
    <row r="74" spans="1:18" ht="13.5" customHeight="1" thickBot="1">
      <c r="A74" s="13"/>
      <c r="B74" s="97"/>
      <c r="C74" s="101"/>
      <c r="D74" s="101"/>
      <c r="E74" s="101"/>
      <c r="F74" s="69"/>
      <c r="G74" s="69"/>
      <c r="H74" s="71"/>
      <c r="I74" s="73"/>
      <c r="K74" s="75"/>
      <c r="L74" s="85"/>
      <c r="M74" s="85"/>
      <c r="N74" s="85"/>
      <c r="O74" s="69"/>
      <c r="P74" s="69"/>
      <c r="Q74" s="71"/>
      <c r="R74" s="73"/>
    </row>
    <row r="75" spans="1:18" ht="12.75" customHeight="1">
      <c r="A75" s="13"/>
      <c r="B75" s="99"/>
      <c r="C75" s="100" t="e">
        <f>VLOOKUP(B75,'пр.взв'!B15:E82,2,FALSE)</f>
        <v>#N/A</v>
      </c>
      <c r="D75" s="100" t="e">
        <f>VLOOKUP(C75,'пр.взв'!C15:F82,2,FALSE)</f>
        <v>#N/A</v>
      </c>
      <c r="E75" s="100" t="e">
        <f>VLOOKUP(D75,'пр.взв'!D15:G82,2,FALSE)</f>
        <v>#N/A</v>
      </c>
      <c r="F75" s="79" t="s">
        <v>225</v>
      </c>
      <c r="G75" s="79"/>
      <c r="H75" s="80"/>
      <c r="I75" s="81"/>
      <c r="K75" s="82"/>
      <c r="L75" s="84" t="e">
        <f>VLOOKUP(K75,'пр.взв'!B33:E100,2,FALSE)</f>
        <v>#N/A</v>
      </c>
      <c r="M75" s="84" t="e">
        <f>VLOOKUP(L75,'пр.взв'!C33:F100,2,FALSE)</f>
        <v>#N/A</v>
      </c>
      <c r="N75" s="84" t="e">
        <f>VLOOKUP(M75,'пр.взв'!D33:G100,2,FALSE)</f>
        <v>#N/A</v>
      </c>
      <c r="O75" s="79"/>
      <c r="P75" s="79"/>
      <c r="Q75" s="80"/>
      <c r="R75" s="81"/>
    </row>
    <row r="76" spans="1:18" ht="12.75" customHeight="1" thickBot="1">
      <c r="A76" s="13"/>
      <c r="B76" s="96"/>
      <c r="C76" s="101"/>
      <c r="D76" s="101"/>
      <c r="E76" s="101"/>
      <c r="F76" s="68"/>
      <c r="G76" s="68"/>
      <c r="H76" s="70"/>
      <c r="I76" s="72"/>
      <c r="K76" s="83"/>
      <c r="L76" s="85"/>
      <c r="M76" s="85"/>
      <c r="N76" s="85"/>
      <c r="O76" s="68"/>
      <c r="P76" s="68"/>
      <c r="Q76" s="70"/>
      <c r="R76" s="72"/>
    </row>
    <row r="77" spans="1:18" ht="12.75" customHeight="1">
      <c r="A77" s="13"/>
      <c r="B77" s="96"/>
      <c r="C77" s="100" t="e">
        <f>VLOOKUP(B77,'пр.взв'!B17:E84,2,FALSE)</f>
        <v>#N/A</v>
      </c>
      <c r="D77" s="100" t="e">
        <f>VLOOKUP(C77,'пр.взв'!C17:F84,2,FALSE)</f>
        <v>#N/A</v>
      </c>
      <c r="E77" s="100" t="e">
        <f>VLOOKUP(D77,'пр.взв'!D17:G84,2,FALSE)</f>
        <v>#N/A</v>
      </c>
      <c r="F77" s="68"/>
      <c r="G77" s="68"/>
      <c r="H77" s="70"/>
      <c r="I77" s="72"/>
      <c r="K77" s="74"/>
      <c r="L77" s="84" t="e">
        <f>VLOOKUP(K77,'пр.взв'!B35:E102,2,FALSE)</f>
        <v>#N/A</v>
      </c>
      <c r="M77" s="84" t="e">
        <f>VLOOKUP(L77,'пр.взв'!C35:F102,2,FALSE)</f>
        <v>#N/A</v>
      </c>
      <c r="N77" s="84" t="e">
        <f>VLOOKUP(M77,'пр.взв'!D35:G102,2,FALSE)</f>
        <v>#N/A</v>
      </c>
      <c r="O77" s="68"/>
      <c r="P77" s="68"/>
      <c r="Q77" s="70"/>
      <c r="R77" s="72"/>
    </row>
    <row r="78" spans="1:18" ht="13.5" customHeight="1" thickBot="1">
      <c r="A78" s="13"/>
      <c r="B78" s="97"/>
      <c r="C78" s="101"/>
      <c r="D78" s="101"/>
      <c r="E78" s="101"/>
      <c r="F78" s="69"/>
      <c r="G78" s="69"/>
      <c r="H78" s="71"/>
      <c r="I78" s="73"/>
      <c r="K78" s="75"/>
      <c r="L78" s="85"/>
      <c r="M78" s="85"/>
      <c r="N78" s="85"/>
      <c r="O78" s="69"/>
      <c r="P78" s="69"/>
      <c r="Q78" s="71"/>
      <c r="R78" s="73"/>
    </row>
    <row r="79" spans="1:18" ht="12.75" customHeight="1">
      <c r="A79" s="13"/>
      <c r="B79" s="99"/>
      <c r="C79" s="100" t="e">
        <f>VLOOKUP(B79,'пр.взв'!B9:E32,2,FALSE)</f>
        <v>#N/A</v>
      </c>
      <c r="D79" s="100" t="e">
        <f>VLOOKUP(C79,'пр.взв'!C9:F32,2,FALSE)</f>
        <v>#N/A</v>
      </c>
      <c r="E79" s="100" t="e">
        <f>VLOOKUP(D79,'пр.взв'!D9:G32,2,FALSE)</f>
        <v>#N/A</v>
      </c>
      <c r="G79" s="79"/>
      <c r="H79" s="80"/>
      <c r="I79" s="81"/>
      <c r="K79" s="82"/>
      <c r="L79" s="84" t="e">
        <f>VLOOKUP(K79,'пр.взв'!B37:E104,2,FALSE)</f>
        <v>#N/A</v>
      </c>
      <c r="M79" s="84" t="e">
        <f>VLOOKUP(L79,'пр.взв'!C37:F104,2,FALSE)</f>
        <v>#N/A</v>
      </c>
      <c r="N79" s="84" t="e">
        <f>VLOOKUP(M79,'пр.взв'!D37:G104,2,FALSE)</f>
        <v>#N/A</v>
      </c>
      <c r="O79" s="79"/>
      <c r="P79" s="79"/>
      <c r="Q79" s="80"/>
      <c r="R79" s="81"/>
    </row>
    <row r="80" spans="1:18" ht="12.75" customHeight="1" thickBot="1">
      <c r="A80" s="13"/>
      <c r="B80" s="96"/>
      <c r="C80" s="101"/>
      <c r="D80" s="101"/>
      <c r="E80" s="101"/>
      <c r="G80" s="68"/>
      <c r="H80" s="70"/>
      <c r="I80" s="72"/>
      <c r="K80" s="83"/>
      <c r="L80" s="85"/>
      <c r="M80" s="85"/>
      <c r="N80" s="85"/>
      <c r="O80" s="68"/>
      <c r="P80" s="68"/>
      <c r="Q80" s="70"/>
      <c r="R80" s="72"/>
    </row>
    <row r="81" spans="1:18" ht="12.75" customHeight="1">
      <c r="A81" s="13"/>
      <c r="B81" s="96"/>
      <c r="C81" s="100" t="e">
        <f>VLOOKUP(B81,'пр.взв'!B21:E88,2,FALSE)</f>
        <v>#N/A</v>
      </c>
      <c r="D81" s="100" t="e">
        <f>VLOOKUP(C81,'пр.взв'!C21:F88,2,FALSE)</f>
        <v>#N/A</v>
      </c>
      <c r="E81" s="100" t="e">
        <f>VLOOKUP(D81,'пр.взв'!D21:G88,2,FALSE)</f>
        <v>#N/A</v>
      </c>
      <c r="F81" s="68"/>
      <c r="G81" s="68"/>
      <c r="H81" s="70"/>
      <c r="I81" s="72"/>
      <c r="K81" s="74"/>
      <c r="L81" s="84" t="e">
        <f>VLOOKUP(K81,'пр.взв'!B39:E106,2,FALSE)</f>
        <v>#N/A</v>
      </c>
      <c r="M81" s="84" t="e">
        <f>VLOOKUP(L81,'пр.взв'!C39:F106,2,FALSE)</f>
        <v>#N/A</v>
      </c>
      <c r="N81" s="84" t="e">
        <f>VLOOKUP(M81,'пр.взв'!D39:G106,2,FALSE)</f>
        <v>#N/A</v>
      </c>
      <c r="O81" s="68"/>
      <c r="P81" s="68"/>
      <c r="Q81" s="70"/>
      <c r="R81" s="72"/>
    </row>
    <row r="82" spans="1:18" ht="13.5" customHeight="1" thickBot="1">
      <c r="A82" s="13"/>
      <c r="B82" s="97"/>
      <c r="C82" s="101"/>
      <c r="D82" s="101"/>
      <c r="E82" s="101"/>
      <c r="F82" s="69"/>
      <c r="G82" s="69"/>
      <c r="H82" s="71"/>
      <c r="I82" s="73"/>
      <c r="K82" s="75"/>
      <c r="L82" s="85"/>
      <c r="M82" s="85"/>
      <c r="N82" s="85"/>
      <c r="O82" s="69"/>
      <c r="P82" s="69"/>
      <c r="Q82" s="71"/>
      <c r="R82" s="73"/>
    </row>
    <row r="83" spans="1:18" ht="12.75" customHeight="1">
      <c r="A83" s="13"/>
      <c r="B83" s="99"/>
      <c r="C83" s="100" t="e">
        <f>VLOOKUP(B83,'пр.взв'!B23:E90,2,FALSE)</f>
        <v>#N/A</v>
      </c>
      <c r="D83" s="100" t="e">
        <f>VLOOKUP(C83,'пр.взв'!C23:F90,2,FALSE)</f>
        <v>#N/A</v>
      </c>
      <c r="E83" s="100" t="e">
        <f>VLOOKUP(D83,'пр.взв'!D23:G90,2,FALSE)</f>
        <v>#N/A</v>
      </c>
      <c r="F83" s="79"/>
      <c r="G83" s="79"/>
      <c r="H83" s="80"/>
      <c r="I83" s="81"/>
      <c r="K83" s="82"/>
      <c r="L83" s="84" t="e">
        <f>VLOOKUP(K83,'пр.взв'!B41:E108,2,FALSE)</f>
        <v>#N/A</v>
      </c>
      <c r="M83" s="84" t="e">
        <f>VLOOKUP(L83,'пр.взв'!C41:F108,2,FALSE)</f>
        <v>#N/A</v>
      </c>
      <c r="N83" s="84" t="e">
        <f>VLOOKUP(M83,'пр.взв'!D41:G108,2,FALSE)</f>
        <v>#N/A</v>
      </c>
      <c r="O83" s="79"/>
      <c r="P83" s="79"/>
      <c r="Q83" s="80"/>
      <c r="R83" s="81"/>
    </row>
    <row r="84" spans="1:18" ht="12.75" customHeight="1" thickBot="1">
      <c r="A84" s="13"/>
      <c r="B84" s="96"/>
      <c r="C84" s="101"/>
      <c r="D84" s="101"/>
      <c r="E84" s="101"/>
      <c r="F84" s="68"/>
      <c r="G84" s="68"/>
      <c r="H84" s="70"/>
      <c r="I84" s="72"/>
      <c r="K84" s="83"/>
      <c r="L84" s="85"/>
      <c r="M84" s="85"/>
      <c r="N84" s="85"/>
      <c r="O84" s="68"/>
      <c r="P84" s="68"/>
      <c r="Q84" s="70"/>
      <c r="R84" s="72"/>
    </row>
    <row r="85" spans="1:18" ht="12.75" customHeight="1">
      <c r="A85" s="13"/>
      <c r="B85" s="96"/>
      <c r="C85" s="100" t="e">
        <f>VLOOKUP(B85,'пр.взв'!B25:E92,2,FALSE)</f>
        <v>#N/A</v>
      </c>
      <c r="D85" s="100" t="e">
        <f>VLOOKUP(C85,'пр.взв'!C25:F92,2,FALSE)</f>
        <v>#N/A</v>
      </c>
      <c r="E85" s="100" t="e">
        <f>VLOOKUP(D85,'пр.взв'!D25:G92,2,FALSE)</f>
        <v>#N/A</v>
      </c>
      <c r="F85" s="68"/>
      <c r="G85" s="68"/>
      <c r="H85" s="70"/>
      <c r="I85" s="72"/>
      <c r="K85" s="74"/>
      <c r="L85" s="84" t="e">
        <f>VLOOKUP(K85,'пр.взв'!B43:E110,2,FALSE)</f>
        <v>#N/A</v>
      </c>
      <c r="M85" s="84" t="e">
        <f>VLOOKUP(L85,'пр.взв'!C43:F110,2,FALSE)</f>
        <v>#N/A</v>
      </c>
      <c r="N85" s="84" t="e">
        <f>VLOOKUP(M85,'пр.взв'!D43:G110,2,FALSE)</f>
        <v>#N/A</v>
      </c>
      <c r="O85" s="68"/>
      <c r="P85" s="68"/>
      <c r="Q85" s="70"/>
      <c r="R85" s="72"/>
    </row>
    <row r="86" spans="1:18" ht="13.5" customHeight="1" thickBot="1">
      <c r="A86" s="13"/>
      <c r="B86" s="97"/>
      <c r="C86" s="101"/>
      <c r="D86" s="101"/>
      <c r="E86" s="101"/>
      <c r="F86" s="69"/>
      <c r="G86" s="69"/>
      <c r="H86" s="71"/>
      <c r="I86" s="73"/>
      <c r="K86" s="75"/>
      <c r="L86" s="85"/>
      <c r="M86" s="85"/>
      <c r="N86" s="85"/>
      <c r="O86" s="69"/>
      <c r="P86" s="69"/>
      <c r="Q86" s="71"/>
      <c r="R86" s="73"/>
    </row>
    <row r="87" spans="1:18" ht="12.75" customHeight="1">
      <c r="A87" s="13"/>
      <c r="B87" s="99"/>
      <c r="C87" s="100" t="e">
        <f>VLOOKUP(B87,'пр.взв'!B7:E30,2,FALSE)</f>
        <v>#N/A</v>
      </c>
      <c r="D87" s="100" t="e">
        <f>VLOOKUP(C87,'пр.взв'!C7:F30,2,FALSE)</f>
        <v>#N/A</v>
      </c>
      <c r="E87" s="100" t="e">
        <f>VLOOKUP(D87,'пр.взв'!D7:G30,2,FALSE)</f>
        <v>#N/A</v>
      </c>
      <c r="F87" s="79"/>
      <c r="G87" s="79"/>
      <c r="H87" s="80"/>
      <c r="I87" s="81"/>
      <c r="K87" s="82"/>
      <c r="L87" s="84" t="e">
        <f>VLOOKUP(K87,'пр.взв'!B45:E112,2,FALSE)</f>
        <v>#N/A</v>
      </c>
      <c r="M87" s="84" t="e">
        <f>VLOOKUP(L87,'пр.взв'!C45:F112,2,FALSE)</f>
        <v>#N/A</v>
      </c>
      <c r="N87" s="84" t="e">
        <f>VLOOKUP(M87,'пр.взв'!D45:G112,2,FALSE)</f>
        <v>#N/A</v>
      </c>
      <c r="O87" s="79"/>
      <c r="P87" s="79"/>
      <c r="Q87" s="80"/>
      <c r="R87" s="81"/>
    </row>
    <row r="88" spans="1:18" ht="12.75" customHeight="1" thickBot="1">
      <c r="A88" s="13"/>
      <c r="B88" s="96"/>
      <c r="C88" s="101"/>
      <c r="D88" s="101"/>
      <c r="E88" s="101"/>
      <c r="F88" s="68"/>
      <c r="G88" s="68"/>
      <c r="H88" s="70"/>
      <c r="I88" s="72"/>
      <c r="K88" s="83"/>
      <c r="L88" s="85"/>
      <c r="M88" s="85"/>
      <c r="N88" s="85"/>
      <c r="O88" s="68"/>
      <c r="P88" s="68"/>
      <c r="Q88" s="70"/>
      <c r="R88" s="72"/>
    </row>
    <row r="89" spans="1:18" ht="12.75" customHeight="1">
      <c r="A89" s="13"/>
      <c r="B89" s="96"/>
      <c r="C89" s="100" t="e">
        <f>VLOOKUP(B89,'пр.взв'!B29:E96,2,FALSE)</f>
        <v>#N/A</v>
      </c>
      <c r="D89" s="100" t="e">
        <f>VLOOKUP(C89,'пр.взв'!C29:F96,2,FALSE)</f>
        <v>#N/A</v>
      </c>
      <c r="E89" s="100" t="e">
        <f>VLOOKUP(D89,'пр.взв'!D29:G96,2,FALSE)</f>
        <v>#N/A</v>
      </c>
      <c r="F89" s="68"/>
      <c r="G89" s="68"/>
      <c r="H89" s="70"/>
      <c r="I89" s="72"/>
      <c r="K89" s="74"/>
      <c r="L89" s="84" t="e">
        <f>VLOOKUP(K89,'пр.взв'!B47:E114,2,FALSE)</f>
        <v>#N/A</v>
      </c>
      <c r="M89" s="84" t="e">
        <f>VLOOKUP(L89,'пр.взв'!C47:F114,2,FALSE)</f>
        <v>#N/A</v>
      </c>
      <c r="N89" s="84" t="e">
        <f>VLOOKUP(M89,'пр.взв'!D47:G114,2,FALSE)</f>
        <v>#N/A</v>
      </c>
      <c r="O89" s="68"/>
      <c r="P89" s="68"/>
      <c r="Q89" s="70"/>
      <c r="R89" s="72"/>
    </row>
    <row r="90" spans="1:18" ht="13.5" customHeight="1" thickBot="1">
      <c r="A90" s="13"/>
      <c r="B90" s="97"/>
      <c r="C90" s="101"/>
      <c r="D90" s="101"/>
      <c r="E90" s="101"/>
      <c r="F90" s="69"/>
      <c r="G90" s="69"/>
      <c r="H90" s="71"/>
      <c r="I90" s="73"/>
      <c r="K90" s="75"/>
      <c r="L90" s="85"/>
      <c r="M90" s="85"/>
      <c r="N90" s="85"/>
      <c r="O90" s="69"/>
      <c r="P90" s="69"/>
      <c r="Q90" s="71"/>
      <c r="R90" s="73"/>
    </row>
    <row r="91" spans="1:18" ht="12.75" customHeight="1">
      <c r="A91" s="13"/>
      <c r="B91" s="99"/>
      <c r="C91" s="100" t="e">
        <f>VLOOKUP(B91,'пр.взв'!B31:E98,2,FALSE)</f>
        <v>#N/A</v>
      </c>
      <c r="D91" s="100" t="e">
        <f>VLOOKUP(C91,'пр.взв'!C31:F98,2,FALSE)</f>
        <v>#N/A</v>
      </c>
      <c r="E91" s="100" t="e">
        <f>VLOOKUP(D91,'пр.взв'!D31:G98,2,FALSE)</f>
        <v>#N/A</v>
      </c>
      <c r="F91" s="79"/>
      <c r="G91" s="79"/>
      <c r="H91" s="80"/>
      <c r="I91" s="81"/>
      <c r="K91" s="82"/>
      <c r="L91" s="84" t="e">
        <f>VLOOKUP(K91,'пр.взв'!B43:E66,2,FALSE)</f>
        <v>#N/A</v>
      </c>
      <c r="M91" s="84" t="e">
        <f>VLOOKUP(L91,'пр.взв'!C43:F66,2,FALSE)</f>
        <v>#N/A</v>
      </c>
      <c r="N91" s="84" t="e">
        <f>VLOOKUP(M91,'пр.взв'!D43:G66,2,FALSE)</f>
        <v>#N/A</v>
      </c>
      <c r="O91" s="79"/>
      <c r="P91" s="79"/>
      <c r="Q91" s="80"/>
      <c r="R91" s="81"/>
    </row>
    <row r="92" spans="1:18" ht="12.75" customHeight="1" thickBot="1">
      <c r="A92" s="13"/>
      <c r="B92" s="96"/>
      <c r="C92" s="101"/>
      <c r="D92" s="101"/>
      <c r="E92" s="101"/>
      <c r="F92" s="68"/>
      <c r="G92" s="68"/>
      <c r="H92" s="70"/>
      <c r="I92" s="72"/>
      <c r="K92" s="83"/>
      <c r="L92" s="85"/>
      <c r="M92" s="85"/>
      <c r="N92" s="85"/>
      <c r="O92" s="68"/>
      <c r="P92" s="68"/>
      <c r="Q92" s="70"/>
      <c r="R92" s="72"/>
    </row>
    <row r="93" spans="1:18" ht="12.75" customHeight="1">
      <c r="A93" s="13"/>
      <c r="B93" s="96"/>
      <c r="C93" s="100" t="e">
        <f>VLOOKUP(B93,'пр.взв'!B33:E100,2,FALSE)</f>
        <v>#N/A</v>
      </c>
      <c r="D93" s="100" t="e">
        <f>VLOOKUP(C93,'пр.взв'!C33:F100,2,FALSE)</f>
        <v>#N/A</v>
      </c>
      <c r="E93" s="100" t="e">
        <f>VLOOKUP(D93,'пр.взв'!D33:G100,2,FALSE)</f>
        <v>#N/A</v>
      </c>
      <c r="F93" s="68"/>
      <c r="G93" s="68"/>
      <c r="H93" s="70"/>
      <c r="I93" s="72"/>
      <c r="K93" s="74"/>
      <c r="L93" s="84" t="e">
        <f>VLOOKUP(K93,'пр.взв'!B47:E70,2,FALSE)</f>
        <v>#N/A</v>
      </c>
      <c r="M93" s="84" t="e">
        <f>VLOOKUP(L93,'пр.взв'!C47:F70,2,FALSE)</f>
        <v>#N/A</v>
      </c>
      <c r="N93" s="84" t="e">
        <f>VLOOKUP(M93,'пр.взв'!D47:G70,2,FALSE)</f>
        <v>#N/A</v>
      </c>
      <c r="O93" s="68"/>
      <c r="P93" s="68"/>
      <c r="Q93" s="70"/>
      <c r="R93" s="72"/>
    </row>
    <row r="94" spans="1:18" ht="13.5" customHeight="1" thickBot="1">
      <c r="A94" s="13"/>
      <c r="B94" s="97"/>
      <c r="C94" s="101"/>
      <c r="D94" s="101"/>
      <c r="E94" s="101"/>
      <c r="F94" s="69"/>
      <c r="G94" s="69"/>
      <c r="H94" s="71"/>
      <c r="I94" s="73"/>
      <c r="K94" s="75"/>
      <c r="L94" s="85"/>
      <c r="M94" s="85"/>
      <c r="N94" s="85"/>
      <c r="O94" s="69"/>
      <c r="P94" s="69"/>
      <c r="Q94" s="71"/>
      <c r="R94" s="73"/>
    </row>
    <row r="95" spans="1:18" ht="12.75" customHeight="1">
      <c r="A95" s="13"/>
      <c r="B95" s="99"/>
      <c r="C95" s="100" t="e">
        <f>VLOOKUP(B95,'пр.взв'!B11:E34,2,FALSE)</f>
        <v>#N/A</v>
      </c>
      <c r="D95" s="100" t="e">
        <f>VLOOKUP(C95,'пр.взв'!C11:F34,2,FALSE)</f>
        <v>#N/A</v>
      </c>
      <c r="E95" s="100" t="e">
        <f>VLOOKUP(D95,'пр.взв'!D11:G34,2,FALSE)</f>
        <v>#N/A</v>
      </c>
      <c r="F95" s="79"/>
      <c r="G95" s="79"/>
      <c r="H95" s="80"/>
      <c r="I95" s="81"/>
      <c r="K95" s="82"/>
      <c r="L95" s="84" t="e">
        <f>VLOOKUP(K95,'пр.взв'!B47:E70,2,FALSE)</f>
        <v>#N/A</v>
      </c>
      <c r="M95" s="84" t="e">
        <f>VLOOKUP(L95,'пр.взв'!C47:F70,2,FALSE)</f>
        <v>#N/A</v>
      </c>
      <c r="N95" s="84" t="e">
        <f>VLOOKUP(M95,'пр.взв'!D47:G70,2,FALSE)</f>
        <v>#N/A</v>
      </c>
      <c r="O95" s="79"/>
      <c r="P95" s="79"/>
      <c r="Q95" s="80"/>
      <c r="R95" s="81"/>
    </row>
    <row r="96" spans="1:18" ht="12.75" customHeight="1" thickBot="1">
      <c r="A96" s="13"/>
      <c r="B96" s="96"/>
      <c r="C96" s="101"/>
      <c r="D96" s="101"/>
      <c r="E96" s="101"/>
      <c r="F96" s="68"/>
      <c r="G96" s="68"/>
      <c r="H96" s="70"/>
      <c r="I96" s="72"/>
      <c r="K96" s="83"/>
      <c r="L96" s="85"/>
      <c r="M96" s="85"/>
      <c r="N96" s="85"/>
      <c r="O96" s="68"/>
      <c r="P96" s="68"/>
      <c r="Q96" s="70"/>
      <c r="R96" s="72"/>
    </row>
    <row r="97" spans="1:18" ht="12.75" customHeight="1">
      <c r="A97" s="13"/>
      <c r="B97" s="96"/>
      <c r="C97" s="100" t="e">
        <f>VLOOKUP(B97,'пр.взв'!B37:E104,2,FALSE)</f>
        <v>#N/A</v>
      </c>
      <c r="D97" s="100" t="e">
        <f>VLOOKUP(C97,'пр.взв'!C37:F104,2,FALSE)</f>
        <v>#N/A</v>
      </c>
      <c r="E97" s="100" t="e">
        <f>VLOOKUP(D97,'пр.взв'!D37:G104,2,FALSE)</f>
        <v>#N/A</v>
      </c>
      <c r="F97" s="68"/>
      <c r="G97" s="68"/>
      <c r="H97" s="70"/>
      <c r="I97" s="72"/>
      <c r="K97" s="74"/>
      <c r="L97" s="84" t="e">
        <f>VLOOKUP(K97,'пр.взв'!B51:E74,2,FALSE)</f>
        <v>#N/A</v>
      </c>
      <c r="M97" s="84" t="e">
        <f>VLOOKUP(L97,'пр.взв'!C51:F74,2,FALSE)</f>
        <v>#N/A</v>
      </c>
      <c r="N97" s="84" t="e">
        <f>VLOOKUP(M97,'пр.взв'!D51:G74,2,FALSE)</f>
        <v>#N/A</v>
      </c>
      <c r="O97" s="68"/>
      <c r="P97" s="68"/>
      <c r="Q97" s="70"/>
      <c r="R97" s="72"/>
    </row>
    <row r="98" spans="1:18" ht="13.5" customHeight="1" thickBot="1">
      <c r="A98" s="13"/>
      <c r="B98" s="97"/>
      <c r="C98" s="101"/>
      <c r="D98" s="101"/>
      <c r="E98" s="101"/>
      <c r="F98" s="69"/>
      <c r="G98" s="69"/>
      <c r="H98" s="71"/>
      <c r="I98" s="73"/>
      <c r="K98" s="75"/>
      <c r="L98" s="85"/>
      <c r="M98" s="85"/>
      <c r="N98" s="85"/>
      <c r="O98" s="69"/>
      <c r="P98" s="69"/>
      <c r="Q98" s="71"/>
      <c r="R98" s="73"/>
    </row>
    <row r="99" spans="1:18" ht="12.75" customHeight="1">
      <c r="A99" s="13"/>
      <c r="B99" s="99"/>
      <c r="C99" s="100" t="e">
        <f>VLOOKUP(B99,'пр.взв'!B15:E38,2,FALSE)</f>
        <v>#N/A</v>
      </c>
      <c r="D99" s="100" t="e">
        <f>VLOOKUP(C99,'пр.взв'!C15:F38,2,FALSE)</f>
        <v>#N/A</v>
      </c>
      <c r="E99" s="100" t="e">
        <f>VLOOKUP(D99,'пр.взв'!D15:G38,2,FALSE)</f>
        <v>#N/A</v>
      </c>
      <c r="F99" s="79" t="s">
        <v>225</v>
      </c>
      <c r="G99" s="79"/>
      <c r="H99" s="80"/>
      <c r="I99" s="81"/>
      <c r="K99" s="82"/>
      <c r="L99" s="84" t="e">
        <f>VLOOKUP(K99,'пр.взв'!B51:E74,2,FALSE)</f>
        <v>#N/A</v>
      </c>
      <c r="M99" s="84" t="e">
        <f>VLOOKUP(L99,'пр.взв'!C51:F74,2,FALSE)</f>
        <v>#N/A</v>
      </c>
      <c r="N99" s="84" t="e">
        <f>VLOOKUP(M99,'пр.взв'!D51:G74,2,FALSE)</f>
        <v>#N/A</v>
      </c>
      <c r="O99" s="79" t="s">
        <v>225</v>
      </c>
      <c r="P99" s="79"/>
      <c r="Q99" s="80"/>
      <c r="R99" s="81"/>
    </row>
    <row r="100" spans="1:18" ht="12.75" customHeight="1" thickBot="1">
      <c r="A100" s="13"/>
      <c r="B100" s="96"/>
      <c r="C100" s="101"/>
      <c r="D100" s="101"/>
      <c r="E100" s="101"/>
      <c r="F100" s="68"/>
      <c r="G100" s="68"/>
      <c r="H100" s="70"/>
      <c r="I100" s="72"/>
      <c r="K100" s="83"/>
      <c r="L100" s="85"/>
      <c r="M100" s="85"/>
      <c r="N100" s="85"/>
      <c r="O100" s="68"/>
      <c r="P100" s="68"/>
      <c r="Q100" s="70"/>
      <c r="R100" s="72"/>
    </row>
    <row r="101" spans="1:18" ht="12.75" customHeight="1">
      <c r="A101" s="13"/>
      <c r="B101" s="96"/>
      <c r="C101" s="100" t="e">
        <f>VLOOKUP(B101,'пр.взв'!B41:E108,2,FALSE)</f>
        <v>#N/A</v>
      </c>
      <c r="D101" s="100" t="e">
        <f>VLOOKUP(C101,'пр.взв'!C41:F108,2,FALSE)</f>
        <v>#N/A</v>
      </c>
      <c r="E101" s="100" t="e">
        <f>VLOOKUP(D101,'пр.взв'!D41:G108,2,FALSE)</f>
        <v>#N/A</v>
      </c>
      <c r="F101" s="68"/>
      <c r="G101" s="68"/>
      <c r="H101" s="70"/>
      <c r="I101" s="72"/>
      <c r="K101" s="74"/>
      <c r="L101" s="76" t="e">
        <f>VLOOKUP(K101,'пр.взв'!B7:F30,2,FALSE)</f>
        <v>#N/A</v>
      </c>
      <c r="M101" s="76" t="e">
        <f>VLOOKUP(L101,'пр.взв'!C7:G30,2,FALSE)</f>
        <v>#N/A</v>
      </c>
      <c r="N101" s="76" t="e">
        <f>VLOOKUP(M101,'пр.взв'!D7:H30,2,FALSE)</f>
        <v>#N/A</v>
      </c>
      <c r="O101" s="68"/>
      <c r="P101" s="68"/>
      <c r="Q101" s="70"/>
      <c r="R101" s="72"/>
    </row>
    <row r="102" spans="1:18" ht="13.5" customHeight="1" thickBot="1">
      <c r="A102" s="13"/>
      <c r="B102" s="97"/>
      <c r="C102" s="101"/>
      <c r="D102" s="101"/>
      <c r="E102" s="101"/>
      <c r="F102" s="69"/>
      <c r="G102" s="69"/>
      <c r="H102" s="71"/>
      <c r="I102" s="73"/>
      <c r="K102" s="75"/>
      <c r="L102" s="77"/>
      <c r="M102" s="77"/>
      <c r="N102" s="77"/>
      <c r="O102" s="69"/>
      <c r="P102" s="69"/>
      <c r="Q102" s="71"/>
      <c r="R102" s="73"/>
    </row>
    <row r="103" spans="1:18" ht="12.75" customHeight="1">
      <c r="A103" s="13"/>
      <c r="B103" s="99"/>
      <c r="C103" s="100" t="e">
        <f>VLOOKUP(B103,'пр.взв'!B43:E110,2,FALSE)</f>
        <v>#N/A</v>
      </c>
      <c r="D103" s="100" t="e">
        <f>VLOOKUP(C103,'пр.взв'!C43:F110,2,FALSE)</f>
        <v>#N/A</v>
      </c>
      <c r="E103" s="100" t="e">
        <f>VLOOKUP(D103,'пр.взв'!D43:G110,2,FALSE)</f>
        <v>#N/A</v>
      </c>
      <c r="F103" s="79"/>
      <c r="G103" s="79"/>
      <c r="H103" s="80"/>
      <c r="I103" s="81"/>
      <c r="K103" s="82"/>
      <c r="L103" s="84" t="e">
        <f>VLOOKUP(K103,'пр.взв'!B7:E30,2,FALSE)</f>
        <v>#N/A</v>
      </c>
      <c r="M103" s="84" t="e">
        <f>VLOOKUP(L103,'пр.взв'!C7:F30,2,FALSE)</f>
        <v>#N/A</v>
      </c>
      <c r="N103" s="84" t="e">
        <f>VLOOKUP(M103,'пр.взв'!D7:G30,2,FALSE)</f>
        <v>#N/A</v>
      </c>
      <c r="O103" s="79"/>
      <c r="P103" s="79"/>
      <c r="Q103" s="80"/>
      <c r="R103" s="81"/>
    </row>
    <row r="104" spans="1:18" ht="12.75" customHeight="1" thickBot="1">
      <c r="A104" s="13"/>
      <c r="B104" s="96"/>
      <c r="C104" s="101"/>
      <c r="D104" s="101"/>
      <c r="E104" s="101"/>
      <c r="F104" s="68"/>
      <c r="G104" s="68"/>
      <c r="H104" s="70"/>
      <c r="I104" s="72"/>
      <c r="K104" s="83"/>
      <c r="L104" s="85"/>
      <c r="M104" s="85"/>
      <c r="N104" s="85"/>
      <c r="O104" s="68"/>
      <c r="P104" s="68"/>
      <c r="Q104" s="70"/>
      <c r="R104" s="72"/>
    </row>
    <row r="105" spans="1:18" ht="12.75" customHeight="1">
      <c r="A105" s="13"/>
      <c r="B105" s="96"/>
      <c r="C105" s="100" t="e">
        <f>VLOOKUP(B105,'пр.взв'!B45:E112,2,FALSE)</f>
        <v>#N/A</v>
      </c>
      <c r="D105" s="100" t="e">
        <f>VLOOKUP(C105,'пр.взв'!C45:F112,2,FALSE)</f>
        <v>#N/A</v>
      </c>
      <c r="E105" s="100" t="e">
        <f>VLOOKUP(D105,'пр.взв'!D45:G112,2,FALSE)</f>
        <v>#N/A</v>
      </c>
      <c r="F105" s="68"/>
      <c r="G105" s="68"/>
      <c r="H105" s="70"/>
      <c r="I105" s="72"/>
      <c r="K105" s="74"/>
      <c r="L105" s="76" t="e">
        <f>VLOOKUP(K105,'пр.взв'!B7:E30,2,FALSE)</f>
        <v>#N/A</v>
      </c>
      <c r="M105" s="76" t="e">
        <f>VLOOKUP(L105,'пр.взв'!C7:F30,2,FALSE)</f>
        <v>#N/A</v>
      </c>
      <c r="N105" s="76" t="e">
        <f>VLOOKUP(M105,'пр.взв'!D7:G30,2,FALSE)</f>
        <v>#N/A</v>
      </c>
      <c r="O105" s="68"/>
      <c r="P105" s="68"/>
      <c r="Q105" s="70"/>
      <c r="R105" s="72"/>
    </row>
    <row r="106" spans="1:18" ht="13.5" customHeight="1" thickBot="1">
      <c r="A106" s="13"/>
      <c r="B106" s="97"/>
      <c r="C106" s="101"/>
      <c r="D106" s="101"/>
      <c r="E106" s="101"/>
      <c r="F106" s="69"/>
      <c r="G106" s="69"/>
      <c r="H106" s="71"/>
      <c r="I106" s="73"/>
      <c r="K106" s="75"/>
      <c r="L106" s="77"/>
      <c r="M106" s="77"/>
      <c r="N106" s="77"/>
      <c r="O106" s="69"/>
      <c r="P106" s="69"/>
      <c r="Q106" s="71"/>
      <c r="R106" s="73"/>
    </row>
    <row r="107" spans="1:18" ht="12.75" customHeight="1">
      <c r="A107" s="13"/>
      <c r="B107" s="99"/>
      <c r="C107" s="100" t="e">
        <f>VLOOKUP(B107,'пр.взв'!B47:E114,2,FALSE)</f>
        <v>#N/A</v>
      </c>
      <c r="D107" s="100" t="e">
        <f>VLOOKUP(C107,'пр.взв'!C47:F114,2,FALSE)</f>
        <v>#N/A</v>
      </c>
      <c r="E107" s="100" t="e">
        <f>VLOOKUP(D107,'пр.взв'!D47:G114,2,FALSE)</f>
        <v>#N/A</v>
      </c>
      <c r="F107" s="79"/>
      <c r="G107" s="79"/>
      <c r="H107" s="80"/>
      <c r="I107" s="81"/>
      <c r="K107" s="82"/>
      <c r="L107" s="84" t="e">
        <f>VLOOKUP(K107,'пр.взв'!B7:E30,2,FALSE)</f>
        <v>#N/A</v>
      </c>
      <c r="M107" s="84" t="e">
        <f>VLOOKUP(L107,'пр.взв'!C7:F30,2,FALSE)</f>
        <v>#N/A</v>
      </c>
      <c r="N107" s="84" t="e">
        <f>VLOOKUP(M107,'пр.взв'!D7:G30,2,FALSE)</f>
        <v>#N/A</v>
      </c>
      <c r="O107" s="79"/>
      <c r="P107" s="79"/>
      <c r="Q107" s="80"/>
      <c r="R107" s="81"/>
    </row>
    <row r="108" spans="1:18" ht="12.75" customHeight="1" thickBot="1">
      <c r="A108" s="13"/>
      <c r="B108" s="96"/>
      <c r="C108" s="101"/>
      <c r="D108" s="101"/>
      <c r="E108" s="101"/>
      <c r="F108" s="68"/>
      <c r="G108" s="68"/>
      <c r="H108" s="70"/>
      <c r="I108" s="72"/>
      <c r="K108" s="83"/>
      <c r="L108" s="85"/>
      <c r="M108" s="85"/>
      <c r="N108" s="85"/>
      <c r="O108" s="68"/>
      <c r="P108" s="68"/>
      <c r="Q108" s="70"/>
      <c r="R108" s="72"/>
    </row>
    <row r="109" spans="1:18" ht="12.75" customHeight="1">
      <c r="A109" s="13"/>
      <c r="B109" s="96"/>
      <c r="C109" s="100" t="e">
        <f>VLOOKUP(B109,'пр.взв'!B49:E116,2,FALSE)</f>
        <v>#N/A</v>
      </c>
      <c r="D109" s="100" t="e">
        <f>VLOOKUP(C109,'пр.взв'!C49:F116,2,FALSE)</f>
        <v>#N/A</v>
      </c>
      <c r="E109" s="100" t="e">
        <f>VLOOKUP(D109,'пр.взв'!D49:G116,2,FALSE)</f>
        <v>#N/A</v>
      </c>
      <c r="F109" s="68"/>
      <c r="G109" s="68"/>
      <c r="H109" s="70"/>
      <c r="I109" s="72"/>
      <c r="K109" s="74"/>
      <c r="L109" s="76" t="e">
        <f>VLOOKUP(K109,'пр.взв'!B7:E30,2,FALSE)</f>
        <v>#N/A</v>
      </c>
      <c r="M109" s="76" t="e">
        <f>VLOOKUP(L109,'пр.взв'!C7:F30,2,FALSE)</f>
        <v>#N/A</v>
      </c>
      <c r="N109" s="76" t="e">
        <f>VLOOKUP(M109,'пр.взв'!D7:G30,2,FALSE)</f>
        <v>#N/A</v>
      </c>
      <c r="O109" s="68"/>
      <c r="P109" s="68"/>
      <c r="Q109" s="70"/>
      <c r="R109" s="72"/>
    </row>
    <row r="110" spans="1:18" ht="13.5" customHeight="1" thickBot="1">
      <c r="A110" s="13"/>
      <c r="B110" s="97"/>
      <c r="C110" s="101"/>
      <c r="D110" s="101"/>
      <c r="E110" s="101"/>
      <c r="F110" s="69"/>
      <c r="G110" s="69"/>
      <c r="H110" s="71"/>
      <c r="I110" s="73"/>
      <c r="K110" s="75"/>
      <c r="L110" s="77"/>
      <c r="M110" s="77"/>
      <c r="N110" s="77"/>
      <c r="O110" s="69"/>
      <c r="P110" s="69"/>
      <c r="Q110" s="71"/>
      <c r="R110" s="73"/>
    </row>
    <row r="111" spans="1:18" ht="12.75" customHeight="1">
      <c r="A111" s="13"/>
      <c r="B111" s="99"/>
      <c r="C111" s="100" t="e">
        <f>VLOOKUP(B111,'пр.взв'!B51:E118,2,FALSE)</f>
        <v>#N/A</v>
      </c>
      <c r="D111" s="100" t="e">
        <f>VLOOKUP(C111,'пр.взв'!C51:F118,2,FALSE)</f>
        <v>#N/A</v>
      </c>
      <c r="E111" s="100" t="e">
        <f>VLOOKUP(D111,'пр.взв'!D51:G118,2,FALSE)</f>
        <v>#N/A</v>
      </c>
      <c r="F111" s="79"/>
      <c r="G111" s="79"/>
      <c r="H111" s="80"/>
      <c r="I111" s="81"/>
      <c r="K111" s="82"/>
      <c r="L111" s="84" t="e">
        <f>VLOOKUP(K111,'пр.взв'!B7:E30,2,FALSE)</f>
        <v>#N/A</v>
      </c>
      <c r="M111" s="84" t="e">
        <f>VLOOKUP(L111,'пр.взв'!C7:F30,2,FALSE)</f>
        <v>#N/A</v>
      </c>
      <c r="N111" s="84" t="e">
        <f>VLOOKUP(M111,'пр.взв'!D7:G30,2,FALSE)</f>
        <v>#N/A</v>
      </c>
      <c r="O111" s="79"/>
      <c r="P111" s="79"/>
      <c r="Q111" s="80"/>
      <c r="R111" s="81"/>
    </row>
    <row r="112" spans="1:18" ht="12.75" customHeight="1" thickBot="1">
      <c r="A112" s="13"/>
      <c r="B112" s="96"/>
      <c r="C112" s="101"/>
      <c r="D112" s="101"/>
      <c r="E112" s="101"/>
      <c r="F112" s="68"/>
      <c r="G112" s="68"/>
      <c r="H112" s="70"/>
      <c r="I112" s="72"/>
      <c r="K112" s="83"/>
      <c r="L112" s="85"/>
      <c r="M112" s="85"/>
      <c r="N112" s="85"/>
      <c r="O112" s="68"/>
      <c r="P112" s="68"/>
      <c r="Q112" s="70"/>
      <c r="R112" s="72"/>
    </row>
    <row r="113" spans="1:18" ht="12.75" customHeight="1">
      <c r="A113" s="13"/>
      <c r="B113" s="96"/>
      <c r="C113" s="100" t="e">
        <f>VLOOKUP(B113,'пр.взв'!B53:E120,2,FALSE)</f>
        <v>#N/A</v>
      </c>
      <c r="D113" s="100" t="e">
        <f>VLOOKUP(C113,'пр.взв'!C53:F120,2,FALSE)</f>
        <v>#N/A</v>
      </c>
      <c r="E113" s="100" t="e">
        <f>VLOOKUP(D113,'пр.взв'!D53:G120,2,FALSE)</f>
        <v>#N/A</v>
      </c>
      <c r="F113" s="68"/>
      <c r="G113" s="68"/>
      <c r="H113" s="70"/>
      <c r="I113" s="72"/>
      <c r="K113" s="74"/>
      <c r="L113" s="76" t="e">
        <f>VLOOKUP(K113,'пр.взв'!B7:E30,2,FALSE)</f>
        <v>#N/A</v>
      </c>
      <c r="M113" s="76" t="e">
        <f>VLOOKUP(L113,'пр.взв'!C7:F30,2,FALSE)</f>
        <v>#N/A</v>
      </c>
      <c r="N113" s="76" t="e">
        <f>VLOOKUP(M113,'пр.взв'!D7:G30,2,FALSE)</f>
        <v>#N/A</v>
      </c>
      <c r="O113" s="68"/>
      <c r="P113" s="68"/>
      <c r="Q113" s="70"/>
      <c r="R113" s="72"/>
    </row>
    <row r="114" spans="1:18" ht="13.5" customHeight="1" thickBot="1">
      <c r="A114" s="13"/>
      <c r="B114" s="97"/>
      <c r="C114" s="101"/>
      <c r="D114" s="101"/>
      <c r="E114" s="101"/>
      <c r="F114" s="69"/>
      <c r="G114" s="69"/>
      <c r="H114" s="71"/>
      <c r="I114" s="73"/>
      <c r="K114" s="75"/>
      <c r="L114" s="77"/>
      <c r="M114" s="77"/>
      <c r="N114" s="77"/>
      <c r="O114" s="69"/>
      <c r="P114" s="69"/>
      <c r="Q114" s="71"/>
      <c r="R114" s="73"/>
    </row>
    <row r="115" spans="1:18" ht="12.75" customHeight="1">
      <c r="A115" s="13"/>
      <c r="B115" s="99"/>
      <c r="C115" s="100" t="e">
        <f>VLOOKUP(B115,'пр.взв'!B55:E122,2,FALSE)</f>
        <v>#N/A</v>
      </c>
      <c r="D115" s="100" t="e">
        <f>VLOOKUP(C115,'пр.взв'!C55:F122,2,FALSE)</f>
        <v>#N/A</v>
      </c>
      <c r="E115" s="100" t="e">
        <f>VLOOKUP(D115,'пр.взв'!D55:G122,2,FALSE)</f>
        <v>#N/A</v>
      </c>
      <c r="F115" s="79"/>
      <c r="G115" s="79"/>
      <c r="H115" s="80"/>
      <c r="I115" s="81"/>
      <c r="K115" s="82"/>
      <c r="L115" s="84" t="e">
        <f>VLOOKUP(K115,'пр.взв'!B7:E30,2,FALSE)</f>
        <v>#N/A</v>
      </c>
      <c r="M115" s="84" t="e">
        <f>VLOOKUP(L115,'пр.взв'!C7:F30,2,FALSE)</f>
        <v>#N/A</v>
      </c>
      <c r="N115" s="84" t="e">
        <f>VLOOKUP(M115,'пр.взв'!D7:G30,2,FALSE)</f>
        <v>#N/A</v>
      </c>
      <c r="O115" s="79"/>
      <c r="P115" s="79"/>
      <c r="Q115" s="80"/>
      <c r="R115" s="81"/>
    </row>
    <row r="116" spans="1:18" ht="12.75" customHeight="1" thickBot="1">
      <c r="A116" s="13"/>
      <c r="B116" s="96"/>
      <c r="C116" s="101"/>
      <c r="D116" s="101"/>
      <c r="E116" s="101"/>
      <c r="F116" s="68"/>
      <c r="G116" s="68"/>
      <c r="H116" s="70"/>
      <c r="I116" s="72"/>
      <c r="K116" s="83"/>
      <c r="L116" s="85"/>
      <c r="M116" s="85"/>
      <c r="N116" s="85"/>
      <c r="O116" s="68"/>
      <c r="P116" s="68"/>
      <c r="Q116" s="70"/>
      <c r="R116" s="72"/>
    </row>
    <row r="117" spans="1:18" ht="12.75" customHeight="1">
      <c r="A117" s="13"/>
      <c r="B117" s="96"/>
      <c r="C117" s="100" t="e">
        <f>VLOOKUP(B117,'пр.взв'!B57:E124,2,FALSE)</f>
        <v>#N/A</v>
      </c>
      <c r="D117" s="100" t="e">
        <f>VLOOKUP(C117,'пр.взв'!C57:F124,2,FALSE)</f>
        <v>#N/A</v>
      </c>
      <c r="E117" s="100" t="e">
        <f>VLOOKUP(D117,'пр.взв'!D57:G124,2,FALSE)</f>
        <v>#N/A</v>
      </c>
      <c r="F117" s="68"/>
      <c r="G117" s="68"/>
      <c r="H117" s="70"/>
      <c r="I117" s="72"/>
      <c r="K117" s="74"/>
      <c r="L117" s="86" t="e">
        <f>VLOOKUP(K117,'пр.взв'!B7:E30,2,FALSE)</f>
        <v>#N/A</v>
      </c>
      <c r="M117" s="86" t="e">
        <f>VLOOKUP(L117,'пр.взв'!C7:F30,2,FALSE)</f>
        <v>#N/A</v>
      </c>
      <c r="N117" s="86" t="e">
        <f>VLOOKUP(M117,'пр.взв'!D7:G30,2,FALSE)</f>
        <v>#N/A</v>
      </c>
      <c r="O117" s="68"/>
      <c r="P117" s="68"/>
      <c r="Q117" s="70"/>
      <c r="R117" s="72"/>
    </row>
    <row r="118" spans="1:18" ht="13.5" customHeight="1" thickBot="1">
      <c r="A118" s="13"/>
      <c r="B118" s="97"/>
      <c r="C118" s="101"/>
      <c r="D118" s="101"/>
      <c r="E118" s="101"/>
      <c r="F118" s="69"/>
      <c r="G118" s="69"/>
      <c r="H118" s="71"/>
      <c r="I118" s="73"/>
      <c r="K118" s="75"/>
      <c r="L118" s="85"/>
      <c r="M118" s="85"/>
      <c r="N118" s="85"/>
      <c r="O118" s="69"/>
      <c r="P118" s="69"/>
      <c r="Q118" s="71"/>
      <c r="R118" s="73"/>
    </row>
    <row r="119" spans="1:18" ht="12.75" customHeight="1">
      <c r="A119" s="13"/>
      <c r="B119" s="99"/>
      <c r="C119" s="100" t="e">
        <f>VLOOKUP(B119,'пр.взв'!B59:E126,2,FALSE)</f>
        <v>#N/A</v>
      </c>
      <c r="D119" s="100" t="e">
        <f>VLOOKUP(C119,'пр.взв'!C59:F126,2,FALSE)</f>
        <v>#N/A</v>
      </c>
      <c r="E119" s="100" t="e">
        <f>VLOOKUP(D119,'пр.взв'!D59:G126,2,FALSE)</f>
        <v>#N/A</v>
      </c>
      <c r="F119" s="78"/>
      <c r="G119" s="79"/>
      <c r="H119" s="80"/>
      <c r="I119" s="81"/>
      <c r="K119" s="82"/>
      <c r="L119" s="84" t="e">
        <f>VLOOKUP(K119,'пр.взв'!B7:F30,2,FALSE)</f>
        <v>#N/A</v>
      </c>
      <c r="M119" s="84" t="e">
        <f>VLOOKUP(L119,'пр.взв'!C7:G30,2,FALSE)</f>
        <v>#N/A</v>
      </c>
      <c r="N119" s="84" t="e">
        <f>VLOOKUP(M119,'пр.взв'!D7:H30,2,FALSE)</f>
        <v>#N/A</v>
      </c>
      <c r="O119" s="78"/>
      <c r="P119" s="79"/>
      <c r="Q119" s="80"/>
      <c r="R119" s="81"/>
    </row>
    <row r="120" spans="1:18" ht="12.75" customHeight="1" thickBot="1">
      <c r="A120" s="13"/>
      <c r="B120" s="96"/>
      <c r="C120" s="101"/>
      <c r="D120" s="101"/>
      <c r="E120" s="101"/>
      <c r="F120" s="66"/>
      <c r="G120" s="68"/>
      <c r="H120" s="70"/>
      <c r="I120" s="72"/>
      <c r="K120" s="83"/>
      <c r="L120" s="85"/>
      <c r="M120" s="85"/>
      <c r="N120" s="85"/>
      <c r="O120" s="66"/>
      <c r="P120" s="68"/>
      <c r="Q120" s="70"/>
      <c r="R120" s="72"/>
    </row>
    <row r="121" spans="1:18" ht="12.75" customHeight="1">
      <c r="A121" s="13"/>
      <c r="B121" s="96"/>
      <c r="C121" s="100" t="e">
        <f>VLOOKUP(B121,'пр.взв'!B61:E128,2,FALSE)</f>
        <v>#N/A</v>
      </c>
      <c r="D121" s="100" t="e">
        <f>VLOOKUP(C121,'пр.взв'!C61:F128,2,FALSE)</f>
        <v>#N/A</v>
      </c>
      <c r="E121" s="100" t="e">
        <f>VLOOKUP(D121,'пр.взв'!D61:G128,2,FALSE)</f>
        <v>#N/A</v>
      </c>
      <c r="F121" s="66"/>
      <c r="G121" s="68"/>
      <c r="H121" s="70"/>
      <c r="I121" s="72"/>
      <c r="K121" s="74"/>
      <c r="L121" s="76" t="e">
        <f>VLOOKUP(K121,'пр.взв'!B7:E30,2,FALSE)</f>
        <v>#N/A</v>
      </c>
      <c r="M121" s="76" t="e">
        <f>VLOOKUP(L121,'пр.взв'!C7:F30,2,FALSE)</f>
        <v>#N/A</v>
      </c>
      <c r="N121" s="76" t="e">
        <f>VLOOKUP(M121,'пр.взв'!D7:G30,2,FALSE)</f>
        <v>#N/A</v>
      </c>
      <c r="O121" s="66"/>
      <c r="P121" s="68"/>
      <c r="Q121" s="70"/>
      <c r="R121" s="72"/>
    </row>
    <row r="122" spans="1:18" ht="13.5" customHeight="1" thickBot="1">
      <c r="A122" s="13"/>
      <c r="B122" s="97"/>
      <c r="C122" s="101"/>
      <c r="D122" s="101"/>
      <c r="E122" s="101"/>
      <c r="F122" s="67"/>
      <c r="G122" s="69"/>
      <c r="H122" s="71"/>
      <c r="I122" s="73"/>
      <c r="K122" s="75"/>
      <c r="L122" s="77"/>
      <c r="M122" s="77"/>
      <c r="N122" s="77"/>
      <c r="O122" s="67"/>
      <c r="P122" s="69"/>
      <c r="Q122" s="71"/>
      <c r="R122" s="7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0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5:F76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12"/>
  <sheetViews>
    <sheetView tabSelected="1" zoomScalePageLayoutView="0" workbookViewId="0" topLeftCell="A1">
      <pane xSplit="5" ySplit="5" topLeftCell="F8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0" sqref="A40:AB8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421875" style="0" customWidth="1"/>
    <col min="7" max="7" width="2.57421875" style="0" customWidth="1"/>
    <col min="8" max="8" width="2.8515625" style="0" customWidth="1"/>
    <col min="9" max="9" width="2.57421875" style="0" customWidth="1"/>
    <col min="10" max="10" width="2.7109375" style="0" customWidth="1"/>
    <col min="11" max="11" width="2.57421875" style="0" customWidth="1"/>
    <col min="12" max="12" width="2.7109375" style="0" customWidth="1"/>
    <col min="13" max="13" width="2.57421875" style="0" customWidth="1"/>
    <col min="14" max="14" width="2.8515625" style="0" customWidth="1"/>
    <col min="15" max="15" width="2.57421875" style="0" customWidth="1"/>
    <col min="16" max="16" width="2.7109375" style="0" customWidth="1"/>
    <col min="17" max="17" width="2.57421875" style="0" customWidth="1"/>
    <col min="18" max="18" width="2.7109375" style="0" customWidth="1"/>
    <col min="19" max="19" width="2.57421875" style="0" customWidth="1"/>
    <col min="20" max="20" width="3.00390625" style="0" customWidth="1"/>
    <col min="21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24.75" customHeight="1" thickBot="1">
      <c r="A2" s="19"/>
      <c r="B2" s="168" t="s">
        <v>69</v>
      </c>
      <c r="C2" s="169"/>
      <c r="D2" s="169"/>
      <c r="E2" s="169"/>
      <c r="F2" s="169"/>
      <c r="G2" s="169"/>
      <c r="H2" s="169"/>
      <c r="I2" s="169"/>
      <c r="J2" s="169"/>
      <c r="K2" s="174" t="str">
        <f>HYPERLINK('[1]реквизиты'!$A$2)</f>
        <v>Первенство России по самбо среди юниоров до 23 лет.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30" ht="20.25" customHeight="1" thickBot="1">
      <c r="A3" s="20"/>
      <c r="B3" s="185" t="str">
        <f>HYPERLINK('[1]реквизиты'!$A$3)</f>
        <v>22-26 января 2010г.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  <c r="X3" s="182" t="str">
        <f>HYPERLINK('пр.взв'!D4)</f>
        <v>В.к.   74     кг.</v>
      </c>
      <c r="Y3" s="183"/>
      <c r="Z3" s="183"/>
      <c r="AA3" s="183"/>
      <c r="AB3" s="184"/>
      <c r="AC3" s="17"/>
      <c r="AD3" s="17"/>
    </row>
    <row r="4" spans="1:34" ht="14.25" customHeight="1" thickBot="1">
      <c r="A4" s="152"/>
      <c r="B4" s="160" t="s">
        <v>5</v>
      </c>
      <c r="C4" s="162" t="s">
        <v>2</v>
      </c>
      <c r="D4" s="170" t="s">
        <v>3</v>
      </c>
      <c r="E4" s="172" t="s">
        <v>70</v>
      </c>
      <c r="F4" s="164" t="s">
        <v>6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/>
      <c r="Y4" s="167"/>
      <c r="Z4" s="177" t="s">
        <v>7</v>
      </c>
      <c r="AA4" s="179" t="s">
        <v>73</v>
      </c>
      <c r="AB4" s="149" t="s">
        <v>22</v>
      </c>
      <c r="AC4" s="17"/>
      <c r="AD4" s="17"/>
      <c r="AH4" s="21"/>
    </row>
    <row r="5" spans="1:33" ht="15" customHeight="1" thickBot="1">
      <c r="A5" s="152"/>
      <c r="B5" s="161"/>
      <c r="C5" s="163"/>
      <c r="D5" s="171"/>
      <c r="E5" s="173"/>
      <c r="F5" s="155">
        <v>1</v>
      </c>
      <c r="G5" s="154"/>
      <c r="H5" s="155">
        <v>2</v>
      </c>
      <c r="I5" s="156"/>
      <c r="J5" s="153">
        <v>3</v>
      </c>
      <c r="K5" s="154"/>
      <c r="L5" s="155">
        <v>4</v>
      </c>
      <c r="M5" s="156"/>
      <c r="N5" s="153">
        <v>5</v>
      </c>
      <c r="O5" s="154"/>
      <c r="P5" s="155">
        <v>6</v>
      </c>
      <c r="Q5" s="156"/>
      <c r="R5" s="153">
        <v>7</v>
      </c>
      <c r="S5" s="154"/>
      <c r="T5" s="155">
        <v>8</v>
      </c>
      <c r="U5" s="156"/>
      <c r="V5" s="155">
        <v>9</v>
      </c>
      <c r="W5" s="156"/>
      <c r="X5" s="155">
        <v>10</v>
      </c>
      <c r="Y5" s="156"/>
      <c r="Z5" s="178"/>
      <c r="AA5" s="180"/>
      <c r="AB5" s="150"/>
      <c r="AC5" s="32"/>
      <c r="AD5" s="32"/>
      <c r="AE5" s="23"/>
      <c r="AF5" s="23"/>
      <c r="AG5" s="3"/>
    </row>
    <row r="6" spans="1:34" ht="19.5" customHeight="1">
      <c r="A6" s="146"/>
      <c r="B6" s="148">
        <v>1</v>
      </c>
      <c r="C6" s="130" t="str">
        <f>VLOOKUP(B6,'пр.взв'!B7:E30,2,FALSE)</f>
        <v>ОРЛОВ Алексей Николаевич</v>
      </c>
      <c r="D6" s="105" t="str">
        <f>VLOOKUP(B6,'пр.взв'!B7:F86,3,FALSE)</f>
        <v>11.12.90 кмс</v>
      </c>
      <c r="E6" s="105" t="str">
        <f>VLOOKUP(B6,'пр.взв'!B7:G86,4,FALSE)</f>
        <v>ПФО Пермский Пермь МО</v>
      </c>
      <c r="F6" s="123">
        <v>2</v>
      </c>
      <c r="G6" s="52">
        <v>3</v>
      </c>
      <c r="H6" s="123">
        <v>3</v>
      </c>
      <c r="I6" s="52">
        <v>1</v>
      </c>
      <c r="J6" s="123">
        <v>4</v>
      </c>
      <c r="K6" s="52">
        <v>4</v>
      </c>
      <c r="L6" s="123" t="s">
        <v>229</v>
      </c>
      <c r="M6" s="52"/>
      <c r="N6" s="123" t="s">
        <v>229</v>
      </c>
      <c r="O6" s="52"/>
      <c r="P6" s="123" t="s">
        <v>229</v>
      </c>
      <c r="Q6" s="52"/>
      <c r="R6" s="123" t="s">
        <v>229</v>
      </c>
      <c r="S6" s="52"/>
      <c r="T6" s="123" t="s">
        <v>229</v>
      </c>
      <c r="U6" s="52"/>
      <c r="V6" s="123" t="s">
        <v>229</v>
      </c>
      <c r="W6" s="52"/>
      <c r="X6" s="123" t="s">
        <v>229</v>
      </c>
      <c r="Y6" s="52"/>
      <c r="Z6" s="119">
        <v>3</v>
      </c>
      <c r="AA6" s="142">
        <f>SUM(G6+I6+K6+M6+O6+Q6+S6+U6+W6+Y6)</f>
        <v>8</v>
      </c>
      <c r="AB6" s="121">
        <v>19</v>
      </c>
      <c r="AC6" s="30"/>
      <c r="AD6" s="30"/>
      <c r="AE6" s="30"/>
      <c r="AF6" s="30"/>
      <c r="AG6" s="30"/>
      <c r="AH6" s="30"/>
    </row>
    <row r="7" spans="1:34" ht="19.5" customHeight="1" thickBot="1">
      <c r="A7" s="151"/>
      <c r="B7" s="145"/>
      <c r="C7" s="131"/>
      <c r="D7" s="132"/>
      <c r="E7" s="132"/>
      <c r="F7" s="118"/>
      <c r="G7" s="65"/>
      <c r="H7" s="118"/>
      <c r="I7" s="65"/>
      <c r="J7" s="118"/>
      <c r="K7" s="65" t="s">
        <v>238</v>
      </c>
      <c r="L7" s="118"/>
      <c r="M7" s="65"/>
      <c r="N7" s="118"/>
      <c r="O7" s="65"/>
      <c r="P7" s="118"/>
      <c r="Q7" s="65"/>
      <c r="R7" s="118"/>
      <c r="S7" s="65"/>
      <c r="T7" s="118"/>
      <c r="U7" s="65"/>
      <c r="V7" s="118"/>
      <c r="W7" s="65"/>
      <c r="X7" s="118"/>
      <c r="Y7" s="65"/>
      <c r="Z7" s="120"/>
      <c r="AA7" s="143"/>
      <c r="AB7" s="122"/>
      <c r="AC7" s="30"/>
      <c r="AD7" s="30"/>
      <c r="AE7" s="30"/>
      <c r="AF7" s="30"/>
      <c r="AG7" s="30"/>
      <c r="AH7" s="30"/>
    </row>
    <row r="8" spans="1:34" ht="19.5" customHeight="1" thickTop="1">
      <c r="A8" s="146"/>
      <c r="B8" s="124">
        <v>2</v>
      </c>
      <c r="C8" s="126" t="str">
        <f>VLOOKUP(B8,'пр.взв'!B9:E32,2,FALSE)</f>
        <v>САЙФУТДИНОВ Юрий Наилович</v>
      </c>
      <c r="D8" s="128" t="str">
        <f>VLOOKUP(B8,'пр.взв'!B9:F88,3,FALSE)</f>
        <v>22.07.88 мс</v>
      </c>
      <c r="E8" s="128" t="str">
        <f>VLOOKUP(B8,'пр.взв'!B9:G88,4,FALSE)</f>
        <v>ЮФО Краснодарский край Новороссийск ПР</v>
      </c>
      <c r="F8" s="123">
        <v>1</v>
      </c>
      <c r="G8" s="52">
        <v>2</v>
      </c>
      <c r="H8" s="123">
        <v>4</v>
      </c>
      <c r="I8" s="52">
        <v>2</v>
      </c>
      <c r="J8" s="123">
        <v>5</v>
      </c>
      <c r="K8" s="52">
        <v>2</v>
      </c>
      <c r="L8" s="123">
        <v>8</v>
      </c>
      <c r="M8" s="52">
        <v>3</v>
      </c>
      <c r="N8" s="123" t="s">
        <v>229</v>
      </c>
      <c r="O8" s="52"/>
      <c r="P8" s="123" t="s">
        <v>229</v>
      </c>
      <c r="Q8" s="52"/>
      <c r="R8" s="123" t="s">
        <v>229</v>
      </c>
      <c r="S8" s="52"/>
      <c r="T8" s="123" t="s">
        <v>229</v>
      </c>
      <c r="U8" s="52"/>
      <c r="V8" s="123" t="s">
        <v>229</v>
      </c>
      <c r="W8" s="52"/>
      <c r="X8" s="123" t="s">
        <v>229</v>
      </c>
      <c r="Y8" s="52"/>
      <c r="Z8" s="119">
        <v>4</v>
      </c>
      <c r="AA8" s="142">
        <f>SUM(G8+I8+K8+M8+O8+Q8+S8+U8+W8+Y8)</f>
        <v>9</v>
      </c>
      <c r="AB8" s="121">
        <v>11</v>
      </c>
      <c r="AC8" s="30"/>
      <c r="AD8" s="30"/>
      <c r="AE8" s="30"/>
      <c r="AF8" s="30"/>
      <c r="AG8" s="30"/>
      <c r="AH8" s="30"/>
    </row>
    <row r="9" spans="1:34" ht="19.5" customHeight="1" thickBot="1">
      <c r="A9" s="147"/>
      <c r="B9" s="125"/>
      <c r="C9" s="127"/>
      <c r="D9" s="129"/>
      <c r="E9" s="129"/>
      <c r="F9" s="118"/>
      <c r="G9" s="65"/>
      <c r="H9" s="118"/>
      <c r="I9" s="65"/>
      <c r="J9" s="118"/>
      <c r="K9" s="65"/>
      <c r="L9" s="118"/>
      <c r="M9" s="65"/>
      <c r="N9" s="118"/>
      <c r="O9" s="65"/>
      <c r="P9" s="118"/>
      <c r="Q9" s="65"/>
      <c r="R9" s="118"/>
      <c r="S9" s="65"/>
      <c r="T9" s="118"/>
      <c r="U9" s="65"/>
      <c r="V9" s="118"/>
      <c r="W9" s="65"/>
      <c r="X9" s="118"/>
      <c r="Y9" s="65"/>
      <c r="Z9" s="120"/>
      <c r="AA9" s="143"/>
      <c r="AB9" s="122"/>
      <c r="AC9" s="30"/>
      <c r="AD9" s="30"/>
      <c r="AE9" s="30"/>
      <c r="AF9" s="30"/>
      <c r="AG9" s="30"/>
      <c r="AH9" s="30"/>
    </row>
    <row r="10" spans="1:34" ht="19.5" customHeight="1" thickTop="1">
      <c r="A10" s="18"/>
      <c r="B10" s="144">
        <v>3</v>
      </c>
      <c r="C10" s="126" t="str">
        <f>VLOOKUP(B10,'пр.взв'!B11:E34,2,FALSE)</f>
        <v>ЕРМОЛАЕВ Дмитрий Алексеевич</v>
      </c>
      <c r="D10" s="140" t="str">
        <f>VLOOKUP(B10,'пр.взв'!B11:F90,3,FALSE)</f>
        <v>03.04.88 кмс</v>
      </c>
      <c r="E10" s="140" t="str">
        <f>VLOOKUP(B10,'пр.взв'!B11:G90,4,FALSE)</f>
        <v>Москва Д</v>
      </c>
      <c r="F10" s="123">
        <v>4</v>
      </c>
      <c r="G10" s="52">
        <v>4</v>
      </c>
      <c r="H10" s="123">
        <v>1</v>
      </c>
      <c r="I10" s="52">
        <v>3</v>
      </c>
      <c r="J10" s="123" t="s">
        <v>229</v>
      </c>
      <c r="K10" s="52"/>
      <c r="L10" s="123" t="s">
        <v>229</v>
      </c>
      <c r="M10" s="52"/>
      <c r="N10" s="123" t="s">
        <v>229</v>
      </c>
      <c r="O10" s="52"/>
      <c r="P10" s="123" t="s">
        <v>229</v>
      </c>
      <c r="Q10" s="52"/>
      <c r="R10" s="123" t="s">
        <v>229</v>
      </c>
      <c r="S10" s="52"/>
      <c r="T10" s="123" t="s">
        <v>229</v>
      </c>
      <c r="U10" s="52"/>
      <c r="V10" s="123" t="s">
        <v>229</v>
      </c>
      <c r="W10" s="52"/>
      <c r="X10" s="123" t="s">
        <v>229</v>
      </c>
      <c r="Y10" s="52"/>
      <c r="Z10" s="119">
        <v>2</v>
      </c>
      <c r="AA10" s="142">
        <f>SUM(G10+I10+K10+M10+O10+Q10+S10+U10+W10+Y10)</f>
        <v>7</v>
      </c>
      <c r="AB10" s="121">
        <v>31</v>
      </c>
      <c r="AC10" s="30"/>
      <c r="AD10" s="30"/>
      <c r="AE10" s="30"/>
      <c r="AF10" s="30"/>
      <c r="AG10" s="30"/>
      <c r="AH10" s="30"/>
    </row>
    <row r="11" spans="1:34" ht="19.5" customHeight="1" thickBot="1">
      <c r="A11" s="18"/>
      <c r="B11" s="145"/>
      <c r="C11" s="127"/>
      <c r="D11" s="141"/>
      <c r="E11" s="141"/>
      <c r="F11" s="118"/>
      <c r="G11" s="65" t="s">
        <v>228</v>
      </c>
      <c r="H11" s="118"/>
      <c r="I11" s="65"/>
      <c r="J11" s="118"/>
      <c r="K11" s="65"/>
      <c r="L11" s="118"/>
      <c r="M11" s="65"/>
      <c r="N11" s="118"/>
      <c r="O11" s="65"/>
      <c r="P11" s="118"/>
      <c r="Q11" s="65"/>
      <c r="R11" s="118"/>
      <c r="S11" s="65"/>
      <c r="T11" s="118"/>
      <c r="U11" s="65"/>
      <c r="V11" s="118"/>
      <c r="W11" s="65"/>
      <c r="X11" s="118"/>
      <c r="Y11" s="65"/>
      <c r="Z11" s="120"/>
      <c r="AA11" s="143"/>
      <c r="AB11" s="122"/>
      <c r="AC11" s="30"/>
      <c r="AD11" s="30"/>
      <c r="AE11" s="30"/>
      <c r="AF11" s="30"/>
      <c r="AG11" s="30"/>
      <c r="AH11" s="30"/>
    </row>
    <row r="12" spans="1:34" ht="19.5" customHeight="1" thickTop="1">
      <c r="A12" s="18"/>
      <c r="B12" s="124">
        <v>4</v>
      </c>
      <c r="C12" s="126" t="str">
        <f>VLOOKUP(B12,'пр.взв'!B13:E36,2,FALSE)</f>
        <v>ЛЕБЕДЕВ Георгий Андреевич</v>
      </c>
      <c r="D12" s="140" t="str">
        <f>VLOOKUP(B12,'пр.взв'!B13:F92,3,FALSE)</f>
        <v>12.07.91 кмс</v>
      </c>
      <c r="E12" s="128" t="str">
        <f>VLOOKUP(B12,'пр.взв'!B13:G92,4,FALSE)</f>
        <v>ПФО Пензенская Пенза Д</v>
      </c>
      <c r="F12" s="123">
        <v>3</v>
      </c>
      <c r="G12" s="52">
        <v>0</v>
      </c>
      <c r="H12" s="123">
        <v>2</v>
      </c>
      <c r="I12" s="52">
        <v>3</v>
      </c>
      <c r="J12" s="123">
        <v>1</v>
      </c>
      <c r="K12" s="52">
        <v>0</v>
      </c>
      <c r="L12" s="123">
        <v>16</v>
      </c>
      <c r="M12" s="52">
        <v>0</v>
      </c>
      <c r="N12" s="123">
        <v>8</v>
      </c>
      <c r="O12" s="52">
        <v>2</v>
      </c>
      <c r="P12" s="123">
        <v>11</v>
      </c>
      <c r="Q12" s="52">
        <v>2</v>
      </c>
      <c r="R12" s="123">
        <v>13</v>
      </c>
      <c r="S12" s="52">
        <v>2</v>
      </c>
      <c r="T12" s="123">
        <v>24</v>
      </c>
      <c r="U12" s="52">
        <v>3</v>
      </c>
      <c r="V12" s="123"/>
      <c r="W12" s="52"/>
      <c r="X12" s="123"/>
      <c r="Y12" s="52"/>
      <c r="Z12" s="158" t="s">
        <v>245</v>
      </c>
      <c r="AA12" s="142"/>
      <c r="AB12" s="121">
        <v>3</v>
      </c>
      <c r="AC12" s="30"/>
      <c r="AD12" s="30"/>
      <c r="AE12" s="30"/>
      <c r="AF12" s="30"/>
      <c r="AG12" s="30"/>
      <c r="AH12" s="30"/>
    </row>
    <row r="13" spans="1:34" ht="19.5" customHeight="1" thickBot="1">
      <c r="A13" s="18"/>
      <c r="B13" s="125"/>
      <c r="C13" s="127"/>
      <c r="D13" s="141"/>
      <c r="E13" s="129"/>
      <c r="F13" s="118"/>
      <c r="G13" s="65"/>
      <c r="H13" s="118"/>
      <c r="I13" s="65"/>
      <c r="J13" s="118"/>
      <c r="K13" s="65"/>
      <c r="L13" s="118"/>
      <c r="M13" s="65" t="s">
        <v>244</v>
      </c>
      <c r="N13" s="118"/>
      <c r="O13" s="65"/>
      <c r="P13" s="118"/>
      <c r="Q13" s="65"/>
      <c r="R13" s="118"/>
      <c r="S13" s="65"/>
      <c r="T13" s="118"/>
      <c r="U13" s="65"/>
      <c r="V13" s="118"/>
      <c r="W13" s="65"/>
      <c r="X13" s="118"/>
      <c r="Y13" s="65"/>
      <c r="Z13" s="159"/>
      <c r="AA13" s="143"/>
      <c r="AB13" s="122"/>
      <c r="AC13" s="30"/>
      <c r="AD13" s="30"/>
      <c r="AE13" s="30"/>
      <c r="AF13" s="30"/>
      <c r="AG13" s="30"/>
      <c r="AH13" s="30"/>
    </row>
    <row r="14" spans="1:34" ht="19.5" customHeight="1" thickTop="1">
      <c r="A14" s="18"/>
      <c r="B14" s="144">
        <v>5</v>
      </c>
      <c r="C14" s="126" t="str">
        <f>VLOOKUP(B14,'пр.взв'!B15:E38,2,FALSE)</f>
        <v>ДЕМЕНТЬЕВ Владимир Викторович</v>
      </c>
      <c r="D14" s="140" t="str">
        <f>VLOOKUP(B14,'пр.взв'!B15:F94,3,FALSE)</f>
        <v>16.01.90 кмс</v>
      </c>
      <c r="E14" s="140" t="str">
        <f>VLOOKUP(B14,'пр.взв'!B15:G94,4,FALSE)</f>
        <v>Москва ПР</v>
      </c>
      <c r="F14" s="123">
        <v>6</v>
      </c>
      <c r="G14" s="52">
        <v>3</v>
      </c>
      <c r="H14" s="123">
        <v>7</v>
      </c>
      <c r="I14" s="52">
        <v>1</v>
      </c>
      <c r="J14" s="123">
        <v>2</v>
      </c>
      <c r="K14" s="52">
        <v>3</v>
      </c>
      <c r="L14" s="123" t="s">
        <v>229</v>
      </c>
      <c r="M14" s="52"/>
      <c r="N14" s="123" t="s">
        <v>229</v>
      </c>
      <c r="O14" s="52"/>
      <c r="P14" s="123" t="s">
        <v>229</v>
      </c>
      <c r="Q14" s="52"/>
      <c r="R14" s="123" t="s">
        <v>229</v>
      </c>
      <c r="S14" s="52"/>
      <c r="T14" s="123" t="s">
        <v>229</v>
      </c>
      <c r="U14" s="52"/>
      <c r="V14" s="123" t="s">
        <v>229</v>
      </c>
      <c r="W14" s="52"/>
      <c r="X14" s="123" t="s">
        <v>229</v>
      </c>
      <c r="Y14" s="52"/>
      <c r="Z14" s="119">
        <v>3</v>
      </c>
      <c r="AA14" s="142">
        <f>SUM(G14+I14+K14+M14+O14+Q14+S14+U14+W14+Y14)</f>
        <v>7</v>
      </c>
      <c r="AB14" s="121">
        <v>16</v>
      </c>
      <c r="AC14" s="30"/>
      <c r="AD14" s="30"/>
      <c r="AE14" s="30"/>
      <c r="AF14" s="30"/>
      <c r="AG14" s="30"/>
      <c r="AH14" s="30"/>
    </row>
    <row r="15" spans="1:34" ht="19.5" customHeight="1" thickBot="1">
      <c r="A15" s="18"/>
      <c r="B15" s="145"/>
      <c r="C15" s="127"/>
      <c r="D15" s="141"/>
      <c r="E15" s="141"/>
      <c r="F15" s="118"/>
      <c r="G15" s="65"/>
      <c r="H15" s="118"/>
      <c r="I15" s="65"/>
      <c r="J15" s="118"/>
      <c r="K15" s="65"/>
      <c r="L15" s="118"/>
      <c r="M15" s="65"/>
      <c r="N15" s="118"/>
      <c r="O15" s="65"/>
      <c r="P15" s="118"/>
      <c r="Q15" s="65"/>
      <c r="R15" s="118"/>
      <c r="S15" s="65"/>
      <c r="T15" s="118"/>
      <c r="U15" s="65"/>
      <c r="V15" s="118"/>
      <c r="W15" s="65"/>
      <c r="X15" s="118"/>
      <c r="Y15" s="65"/>
      <c r="Z15" s="120"/>
      <c r="AA15" s="143"/>
      <c r="AB15" s="122"/>
      <c r="AC15" s="30"/>
      <c r="AD15" s="30"/>
      <c r="AE15" s="30"/>
      <c r="AF15" s="30"/>
      <c r="AG15" s="30"/>
      <c r="AH15" s="30"/>
    </row>
    <row r="16" spans="1:34" ht="19.5" customHeight="1" thickTop="1">
      <c r="A16" s="18"/>
      <c r="B16" s="124">
        <v>6</v>
      </c>
      <c r="C16" s="126" t="str">
        <f>VLOOKUP(B16,'пр.взв'!B17:E40,2,FALSE)</f>
        <v>МАМКАЕВ Максим Игореви</v>
      </c>
      <c r="D16" s="140" t="str">
        <f>VLOOKUP(B16,'пр.взв'!B17:F96,3,FALSE)</f>
        <v>20.01.89 мс</v>
      </c>
      <c r="E16" s="128" t="str">
        <f>VLOOKUP(B16,'пр.взв'!B17:G96,4,FALSE)</f>
        <v>Санкт-Петербург Д</v>
      </c>
      <c r="F16" s="123">
        <v>5</v>
      </c>
      <c r="G16" s="52">
        <v>2</v>
      </c>
      <c r="H16" s="123">
        <v>8</v>
      </c>
      <c r="I16" s="52">
        <v>4</v>
      </c>
      <c r="J16" s="123" t="s">
        <v>229</v>
      </c>
      <c r="K16" s="52"/>
      <c r="L16" s="123" t="s">
        <v>229</v>
      </c>
      <c r="M16" s="52"/>
      <c r="N16" s="123" t="s">
        <v>229</v>
      </c>
      <c r="O16" s="52"/>
      <c r="P16" s="123" t="s">
        <v>229</v>
      </c>
      <c r="Q16" s="52"/>
      <c r="R16" s="123" t="s">
        <v>229</v>
      </c>
      <c r="S16" s="52"/>
      <c r="T16" s="123" t="s">
        <v>229</v>
      </c>
      <c r="U16" s="52"/>
      <c r="V16" s="123" t="s">
        <v>229</v>
      </c>
      <c r="W16" s="52"/>
      <c r="X16" s="123" t="s">
        <v>229</v>
      </c>
      <c r="Y16" s="52"/>
      <c r="Z16" s="119">
        <v>2</v>
      </c>
      <c r="AA16" s="142">
        <f>SUM(G16+I16+K16+M16+O16+Q16+S16+U16+W16+Y16)</f>
        <v>6</v>
      </c>
      <c r="AB16" s="121">
        <v>23</v>
      </c>
      <c r="AC16" s="30"/>
      <c r="AD16" s="30"/>
      <c r="AE16" s="30"/>
      <c r="AF16" s="30"/>
      <c r="AG16" s="30"/>
      <c r="AH16" s="30"/>
    </row>
    <row r="17" spans="1:34" ht="19.5" customHeight="1" thickBot="1">
      <c r="A17" s="18"/>
      <c r="B17" s="125"/>
      <c r="C17" s="127"/>
      <c r="D17" s="141"/>
      <c r="E17" s="129"/>
      <c r="F17" s="118"/>
      <c r="G17" s="65"/>
      <c r="H17" s="118"/>
      <c r="I17" s="65" t="s">
        <v>230</v>
      </c>
      <c r="J17" s="118"/>
      <c r="K17" s="65"/>
      <c r="L17" s="118"/>
      <c r="M17" s="65"/>
      <c r="N17" s="118"/>
      <c r="O17" s="65"/>
      <c r="P17" s="118"/>
      <c r="Q17" s="65"/>
      <c r="R17" s="118"/>
      <c r="S17" s="65"/>
      <c r="T17" s="118"/>
      <c r="U17" s="65"/>
      <c r="V17" s="118"/>
      <c r="W17" s="65"/>
      <c r="X17" s="118"/>
      <c r="Y17" s="65"/>
      <c r="Z17" s="120"/>
      <c r="AA17" s="143"/>
      <c r="AB17" s="122"/>
      <c r="AC17" s="30"/>
      <c r="AD17" s="30"/>
      <c r="AE17" s="30"/>
      <c r="AF17" s="30"/>
      <c r="AG17" s="30"/>
      <c r="AH17" s="30"/>
    </row>
    <row r="18" spans="1:34" ht="19.5" customHeight="1" thickTop="1">
      <c r="A18" s="18"/>
      <c r="B18" s="124">
        <v>7</v>
      </c>
      <c r="C18" s="126" t="str">
        <f>VLOOKUP(B18,'пр.взв'!B19:E42,2,FALSE)</f>
        <v>АЛИЕВ Расул Шаруханович</v>
      </c>
      <c r="D18" s="140" t="str">
        <f>VLOOKUP(B18,'пр.взв'!B19:F98,3,FALSE)</f>
        <v>14.02.87кмс</v>
      </c>
      <c r="E18" s="140" t="str">
        <f>VLOOKUP(B18,'пр.взв'!B19:G98,4,FALSE)</f>
        <v>ЮФО Дагестан Махачкала ПР</v>
      </c>
      <c r="F18" s="123">
        <v>8</v>
      </c>
      <c r="G18" s="52">
        <v>4</v>
      </c>
      <c r="H18" s="123">
        <v>5</v>
      </c>
      <c r="I18" s="52">
        <v>3</v>
      </c>
      <c r="J18" s="123" t="s">
        <v>229</v>
      </c>
      <c r="K18" s="52"/>
      <c r="L18" s="123" t="s">
        <v>229</v>
      </c>
      <c r="M18" s="52"/>
      <c r="N18" s="123" t="s">
        <v>229</v>
      </c>
      <c r="O18" s="52"/>
      <c r="P18" s="123" t="s">
        <v>229</v>
      </c>
      <c r="Q18" s="52"/>
      <c r="R18" s="123" t="s">
        <v>229</v>
      </c>
      <c r="S18" s="52"/>
      <c r="T18" s="123" t="s">
        <v>229</v>
      </c>
      <c r="U18" s="52"/>
      <c r="V18" s="123" t="s">
        <v>229</v>
      </c>
      <c r="W18" s="52"/>
      <c r="X18" s="123" t="s">
        <v>229</v>
      </c>
      <c r="Y18" s="52"/>
      <c r="Z18" s="119">
        <v>2</v>
      </c>
      <c r="AA18" s="142">
        <f>SUM(G18+I18+K18+M18+O18+Q18+S18+U18+W18+Y18)</f>
        <v>7</v>
      </c>
      <c r="AB18" s="121">
        <v>30</v>
      </c>
      <c r="AC18" s="30"/>
      <c r="AD18" s="30"/>
      <c r="AE18" s="30"/>
      <c r="AF18" s="30"/>
      <c r="AG18" s="30"/>
      <c r="AH18" s="30"/>
    </row>
    <row r="19" spans="1:34" ht="19.5" customHeight="1" thickBot="1">
      <c r="A19" s="18"/>
      <c r="B19" s="125"/>
      <c r="C19" s="127"/>
      <c r="D19" s="141"/>
      <c r="E19" s="141"/>
      <c r="F19" s="118"/>
      <c r="G19" s="65" t="s">
        <v>231</v>
      </c>
      <c r="H19" s="118"/>
      <c r="I19" s="65"/>
      <c r="J19" s="118"/>
      <c r="K19" s="65"/>
      <c r="L19" s="118"/>
      <c r="M19" s="65"/>
      <c r="N19" s="118"/>
      <c r="O19" s="65"/>
      <c r="P19" s="118"/>
      <c r="Q19" s="65"/>
      <c r="R19" s="118"/>
      <c r="S19" s="65"/>
      <c r="T19" s="118"/>
      <c r="U19" s="65"/>
      <c r="V19" s="118"/>
      <c r="W19" s="65"/>
      <c r="X19" s="118"/>
      <c r="Y19" s="65"/>
      <c r="Z19" s="120"/>
      <c r="AA19" s="143"/>
      <c r="AB19" s="122"/>
      <c r="AC19" s="30"/>
      <c r="AD19" s="30"/>
      <c r="AE19" s="30"/>
      <c r="AF19" s="30"/>
      <c r="AG19" s="30"/>
      <c r="AH19" s="30"/>
    </row>
    <row r="20" spans="1:34" ht="19.5" customHeight="1" thickTop="1">
      <c r="A20" s="18"/>
      <c r="B20" s="124">
        <v>8</v>
      </c>
      <c r="C20" s="126" t="str">
        <f>VLOOKUP(B20,'пр.взв'!B21:E44,2,FALSE)</f>
        <v>САПРЫКИН Иван Ильич</v>
      </c>
      <c r="D20" s="140" t="str">
        <f>VLOOKUP(B20,'пр.взв'!B21:F100,3,FALSE)</f>
        <v>19.06.89 мс</v>
      </c>
      <c r="E20" s="128" t="str">
        <f>VLOOKUP(B20,'пр.взв'!B21:G100,4,FALSE)</f>
        <v>Москва ВС</v>
      </c>
      <c r="F20" s="123">
        <v>7</v>
      </c>
      <c r="G20" s="52">
        <v>0</v>
      </c>
      <c r="H20" s="123">
        <v>6</v>
      </c>
      <c r="I20" s="52">
        <v>0</v>
      </c>
      <c r="J20" s="123">
        <v>10</v>
      </c>
      <c r="K20" s="52">
        <v>0</v>
      </c>
      <c r="L20" s="123">
        <v>2</v>
      </c>
      <c r="M20" s="52">
        <v>2</v>
      </c>
      <c r="N20" s="123">
        <v>4</v>
      </c>
      <c r="O20" s="52">
        <v>3</v>
      </c>
      <c r="P20" s="123">
        <v>13</v>
      </c>
      <c r="Q20" s="52">
        <v>3</v>
      </c>
      <c r="R20" s="123" t="s">
        <v>229</v>
      </c>
      <c r="S20" s="52"/>
      <c r="T20" s="123" t="s">
        <v>229</v>
      </c>
      <c r="U20" s="52"/>
      <c r="V20" s="123" t="s">
        <v>229</v>
      </c>
      <c r="W20" s="52"/>
      <c r="X20" s="123" t="s">
        <v>229</v>
      </c>
      <c r="Y20" s="52"/>
      <c r="Z20" s="119">
        <v>6</v>
      </c>
      <c r="AA20" s="142">
        <f>SUM(G20+I20+K20+M20+O20+Q20+S20+U20+W20+Y20)</f>
        <v>8</v>
      </c>
      <c r="AB20" s="121">
        <v>5</v>
      </c>
      <c r="AC20" s="30"/>
      <c r="AD20" s="30"/>
      <c r="AE20" s="30"/>
      <c r="AF20" s="30"/>
      <c r="AG20" s="30"/>
      <c r="AH20" s="30"/>
    </row>
    <row r="21" spans="1:34" ht="19.5" customHeight="1" thickBot="1">
      <c r="A21" s="18"/>
      <c r="B21" s="125"/>
      <c r="C21" s="127"/>
      <c r="D21" s="141"/>
      <c r="E21" s="129"/>
      <c r="F21" s="118"/>
      <c r="G21" s="65"/>
      <c r="H21" s="118"/>
      <c r="I21" s="65"/>
      <c r="J21" s="118"/>
      <c r="K21" s="65" t="s">
        <v>239</v>
      </c>
      <c r="L21" s="118"/>
      <c r="M21" s="65"/>
      <c r="N21" s="118"/>
      <c r="O21" s="65"/>
      <c r="P21" s="118"/>
      <c r="Q21" s="65"/>
      <c r="R21" s="118"/>
      <c r="S21" s="65"/>
      <c r="T21" s="118"/>
      <c r="U21" s="65"/>
      <c r="V21" s="118"/>
      <c r="W21" s="65"/>
      <c r="X21" s="118"/>
      <c r="Y21" s="65"/>
      <c r="Z21" s="120"/>
      <c r="AA21" s="143"/>
      <c r="AB21" s="122"/>
      <c r="AC21" s="30"/>
      <c r="AD21" s="30"/>
      <c r="AE21" s="30"/>
      <c r="AF21" s="30"/>
      <c r="AG21" s="30"/>
      <c r="AH21" s="30"/>
    </row>
    <row r="22" spans="1:34" ht="19.5" customHeight="1" thickTop="1">
      <c r="A22" s="18"/>
      <c r="B22" s="124">
        <v>9</v>
      </c>
      <c r="C22" s="126" t="str">
        <f>VLOOKUP(B22,'пр.взв'!B23:E46,2,FALSE)</f>
        <v>КОЖЕВНИКОВ Семен Николаевич</v>
      </c>
      <c r="D22" s="140" t="str">
        <f>VLOOKUP(B22,'пр.взв'!B23:F102,3,FALSE)</f>
        <v>21.11.88 кмс</v>
      </c>
      <c r="E22" s="140" t="str">
        <f>VLOOKUP(B22,'пр.взв'!B23:G102,4,FALSE)</f>
        <v>СФО Красноярский край Сосновоборск </v>
      </c>
      <c r="F22" s="123">
        <v>10</v>
      </c>
      <c r="G22" s="52">
        <v>3</v>
      </c>
      <c r="H22" s="123">
        <v>11</v>
      </c>
      <c r="I22" s="52">
        <v>3</v>
      </c>
      <c r="J22" s="123" t="s">
        <v>229</v>
      </c>
      <c r="K22" s="52"/>
      <c r="L22" s="123" t="s">
        <v>229</v>
      </c>
      <c r="M22" s="52"/>
      <c r="N22" s="123" t="s">
        <v>229</v>
      </c>
      <c r="O22" s="52"/>
      <c r="P22" s="123" t="s">
        <v>229</v>
      </c>
      <c r="Q22" s="52"/>
      <c r="R22" s="123" t="s">
        <v>229</v>
      </c>
      <c r="S22" s="52"/>
      <c r="T22" s="123" t="s">
        <v>229</v>
      </c>
      <c r="U22" s="52"/>
      <c r="V22" s="123" t="s">
        <v>229</v>
      </c>
      <c r="W22" s="52"/>
      <c r="X22" s="123" t="s">
        <v>229</v>
      </c>
      <c r="Y22" s="52"/>
      <c r="Z22" s="119">
        <v>2</v>
      </c>
      <c r="AA22" s="142">
        <f>SUM(G22+I22+K22+M22+O22+Q22+S22+U22+W22+Y22)</f>
        <v>6</v>
      </c>
      <c r="AB22" s="121">
        <v>28</v>
      </c>
      <c r="AC22" s="30"/>
      <c r="AD22" s="30"/>
      <c r="AE22" s="30"/>
      <c r="AF22" s="30"/>
      <c r="AG22" s="30"/>
      <c r="AH22" s="30"/>
    </row>
    <row r="23" spans="1:34" ht="19.5" customHeight="1" thickBot="1">
      <c r="A23" s="18"/>
      <c r="B23" s="125"/>
      <c r="C23" s="127"/>
      <c r="D23" s="141"/>
      <c r="E23" s="141"/>
      <c r="F23" s="118"/>
      <c r="G23" s="65"/>
      <c r="H23" s="118"/>
      <c r="I23" s="65"/>
      <c r="J23" s="118"/>
      <c r="K23" s="65"/>
      <c r="L23" s="118"/>
      <c r="M23" s="65"/>
      <c r="N23" s="118"/>
      <c r="O23" s="65"/>
      <c r="P23" s="118"/>
      <c r="Q23" s="65"/>
      <c r="R23" s="118"/>
      <c r="S23" s="65"/>
      <c r="T23" s="118"/>
      <c r="U23" s="65"/>
      <c r="V23" s="118"/>
      <c r="W23" s="65"/>
      <c r="X23" s="118"/>
      <c r="Y23" s="65"/>
      <c r="Z23" s="120"/>
      <c r="AA23" s="143"/>
      <c r="AB23" s="122"/>
      <c r="AC23" s="30"/>
      <c r="AD23" s="30"/>
      <c r="AE23" s="30"/>
      <c r="AF23" s="30"/>
      <c r="AG23" s="30"/>
      <c r="AH23" s="30"/>
    </row>
    <row r="24" spans="1:34" ht="19.5" customHeight="1" thickTop="1">
      <c r="A24" s="18"/>
      <c r="B24" s="124">
        <v>10</v>
      </c>
      <c r="C24" s="126" t="str">
        <f>VLOOKUP(B24,'пр.взв'!B25:E48,2,FALSE)</f>
        <v>НЕХОРОШКОВ Максим Вадимович</v>
      </c>
      <c r="D24" s="140" t="str">
        <f>VLOOKUP(B24,'пр.взв'!B25:F104,3,FALSE)</f>
        <v>08.01.87 мс</v>
      </c>
      <c r="E24" s="128" t="str">
        <f>VLOOKUP(B24,'пр.взв'!B25:G104,4,FALSE)</f>
        <v>ЦФО Владимирская Ковров МО</v>
      </c>
      <c r="F24" s="123">
        <v>9</v>
      </c>
      <c r="G24" s="52">
        <v>2</v>
      </c>
      <c r="H24" s="123">
        <v>12</v>
      </c>
      <c r="I24" s="52">
        <v>0</v>
      </c>
      <c r="J24" s="123">
        <v>8</v>
      </c>
      <c r="K24" s="52">
        <v>4</v>
      </c>
      <c r="L24" s="123" t="s">
        <v>229</v>
      </c>
      <c r="M24" s="52"/>
      <c r="N24" s="123" t="s">
        <v>229</v>
      </c>
      <c r="O24" s="52"/>
      <c r="P24" s="123" t="s">
        <v>229</v>
      </c>
      <c r="Q24" s="52"/>
      <c r="R24" s="123" t="s">
        <v>229</v>
      </c>
      <c r="S24" s="52"/>
      <c r="T24" s="123" t="s">
        <v>229</v>
      </c>
      <c r="U24" s="52"/>
      <c r="V24" s="123" t="s">
        <v>229</v>
      </c>
      <c r="W24" s="52"/>
      <c r="X24" s="123" t="s">
        <v>229</v>
      </c>
      <c r="Y24" s="52"/>
      <c r="Z24" s="119">
        <v>3</v>
      </c>
      <c r="AA24" s="142">
        <f>SUM(G24+I24+K24+M24+O24+Q24+S24+U24+W24+Y24)</f>
        <v>6</v>
      </c>
      <c r="AB24" s="121">
        <v>15</v>
      </c>
      <c r="AC24" s="30"/>
      <c r="AD24" s="30"/>
      <c r="AE24" s="30"/>
      <c r="AF24" s="30"/>
      <c r="AG24" s="30"/>
      <c r="AH24" s="30"/>
    </row>
    <row r="25" spans="1:34" ht="19.5" customHeight="1" thickBot="1">
      <c r="A25" s="18"/>
      <c r="B25" s="125"/>
      <c r="C25" s="127"/>
      <c r="D25" s="141"/>
      <c r="E25" s="129"/>
      <c r="F25" s="118"/>
      <c r="G25" s="65"/>
      <c r="H25" s="118"/>
      <c r="I25" s="65" t="s">
        <v>232</v>
      </c>
      <c r="J25" s="118"/>
      <c r="K25" s="65"/>
      <c r="L25" s="118"/>
      <c r="M25" s="65"/>
      <c r="N25" s="118"/>
      <c r="O25" s="65"/>
      <c r="P25" s="118"/>
      <c r="Q25" s="65"/>
      <c r="R25" s="118"/>
      <c r="S25" s="65"/>
      <c r="T25" s="118"/>
      <c r="U25" s="65"/>
      <c r="V25" s="118"/>
      <c r="W25" s="65"/>
      <c r="X25" s="118"/>
      <c r="Y25" s="65"/>
      <c r="Z25" s="120"/>
      <c r="AA25" s="143"/>
      <c r="AB25" s="122"/>
      <c r="AC25" s="30"/>
      <c r="AD25" s="30"/>
      <c r="AE25" s="30"/>
      <c r="AF25" s="30"/>
      <c r="AG25" s="30"/>
      <c r="AH25" s="30"/>
    </row>
    <row r="26" spans="1:34" ht="19.5" customHeight="1" thickTop="1">
      <c r="A26" s="18"/>
      <c r="B26" s="124">
        <v>11</v>
      </c>
      <c r="C26" s="126" t="str">
        <f>VLOOKUP(B26,'пр.взв'!B27:E50,2,FALSE)</f>
        <v>ЦЕЙБА Батал Астамурович</v>
      </c>
      <c r="D26" s="140" t="str">
        <f>VLOOKUP(B26,'пр.взв'!B27:F106,3,FALSE)</f>
        <v>25.01.89 кмс</v>
      </c>
      <c r="E26" s="140" t="str">
        <f>VLOOKUP(B26,'пр.взв'!B27:G106,4,FALSE)</f>
        <v>Москва С-70</v>
      </c>
      <c r="F26" s="123">
        <v>12</v>
      </c>
      <c r="G26" s="52">
        <v>1</v>
      </c>
      <c r="H26" s="123">
        <v>9</v>
      </c>
      <c r="I26" s="52">
        <v>1</v>
      </c>
      <c r="J26" s="123">
        <v>13</v>
      </c>
      <c r="K26" s="52">
        <v>3</v>
      </c>
      <c r="L26" s="123">
        <v>17</v>
      </c>
      <c r="M26" s="52">
        <v>2</v>
      </c>
      <c r="N26" s="123" t="s">
        <v>237</v>
      </c>
      <c r="O26" s="52"/>
      <c r="P26" s="123">
        <v>4</v>
      </c>
      <c r="Q26" s="52">
        <v>3</v>
      </c>
      <c r="R26" s="123" t="s">
        <v>229</v>
      </c>
      <c r="S26" s="52"/>
      <c r="T26" s="123" t="s">
        <v>229</v>
      </c>
      <c r="U26" s="52"/>
      <c r="V26" s="123" t="s">
        <v>229</v>
      </c>
      <c r="W26" s="52"/>
      <c r="X26" s="123" t="s">
        <v>229</v>
      </c>
      <c r="Y26" s="52"/>
      <c r="Z26" s="119">
        <v>5</v>
      </c>
      <c r="AA26" s="142">
        <f>SUM(G26+I26+K26+M26+O26+Q26+S26+U26+W26+Y26)</f>
        <v>10</v>
      </c>
      <c r="AB26" s="121">
        <v>7</v>
      </c>
      <c r="AC26" s="30"/>
      <c r="AD26" s="30"/>
      <c r="AE26" s="30"/>
      <c r="AF26" s="30"/>
      <c r="AG26" s="30"/>
      <c r="AH26" s="30"/>
    </row>
    <row r="27" spans="1:34" ht="19.5" customHeight="1" thickBot="1">
      <c r="A27" s="18"/>
      <c r="B27" s="125"/>
      <c r="C27" s="127"/>
      <c r="D27" s="141"/>
      <c r="E27" s="141"/>
      <c r="F27" s="118"/>
      <c r="G27" s="65"/>
      <c r="H27" s="118"/>
      <c r="I27" s="65"/>
      <c r="J27" s="118"/>
      <c r="K27" s="65"/>
      <c r="L27" s="118"/>
      <c r="M27" s="65"/>
      <c r="N27" s="118"/>
      <c r="O27" s="65"/>
      <c r="P27" s="118"/>
      <c r="Q27" s="65"/>
      <c r="R27" s="118"/>
      <c r="S27" s="65"/>
      <c r="T27" s="118"/>
      <c r="U27" s="65"/>
      <c r="V27" s="118"/>
      <c r="W27" s="65"/>
      <c r="X27" s="118"/>
      <c r="Y27" s="65"/>
      <c r="Z27" s="120"/>
      <c r="AA27" s="143"/>
      <c r="AB27" s="122"/>
      <c r="AC27" s="30"/>
      <c r="AD27" s="30"/>
      <c r="AE27" s="30"/>
      <c r="AF27" s="30"/>
      <c r="AG27" s="30"/>
      <c r="AH27" s="30"/>
    </row>
    <row r="28" spans="1:34" ht="19.5" customHeight="1" thickTop="1">
      <c r="A28" s="18"/>
      <c r="B28" s="124">
        <v>12</v>
      </c>
      <c r="C28" s="126" t="str">
        <f>VLOOKUP(B28,'пр.взв'!B29:E52,2,FALSE)</f>
        <v>ВЛАДИМИРЦЕВ Виталий Сергеевич</v>
      </c>
      <c r="D28" s="140" t="str">
        <f>VLOOKUP(B28,'пр.взв'!B29:F108,3,FALSE)</f>
        <v>10.03.88 мс</v>
      </c>
      <c r="E28" s="128" t="str">
        <f>VLOOKUP(B28,'пр.взв'!B29:G108,4,FALSE)</f>
        <v>ЦФО Ярославская Ярославль</v>
      </c>
      <c r="F28" s="123">
        <v>11</v>
      </c>
      <c r="G28" s="52">
        <v>3</v>
      </c>
      <c r="H28" s="123">
        <v>10</v>
      </c>
      <c r="I28" s="52">
        <v>4</v>
      </c>
      <c r="J28" s="123" t="s">
        <v>229</v>
      </c>
      <c r="K28" s="52"/>
      <c r="L28" s="123" t="s">
        <v>229</v>
      </c>
      <c r="M28" s="52"/>
      <c r="N28" s="123" t="s">
        <v>229</v>
      </c>
      <c r="O28" s="52"/>
      <c r="P28" s="123" t="s">
        <v>229</v>
      </c>
      <c r="Q28" s="52"/>
      <c r="R28" s="123" t="s">
        <v>229</v>
      </c>
      <c r="S28" s="52"/>
      <c r="T28" s="123" t="s">
        <v>229</v>
      </c>
      <c r="U28" s="52"/>
      <c r="V28" s="123" t="s">
        <v>229</v>
      </c>
      <c r="W28" s="52"/>
      <c r="X28" s="123" t="s">
        <v>229</v>
      </c>
      <c r="Y28" s="52"/>
      <c r="Z28" s="119">
        <v>2</v>
      </c>
      <c r="AA28" s="142">
        <f>SUM(G28+I28+K28+M28+O28+Q28+S28+U28+W28+Y28)</f>
        <v>7</v>
      </c>
      <c r="AB28" s="121">
        <v>32</v>
      </c>
      <c r="AC28" s="30"/>
      <c r="AD28" s="30"/>
      <c r="AE28" s="30"/>
      <c r="AF28" s="30"/>
      <c r="AG28" s="30"/>
      <c r="AH28" s="30"/>
    </row>
    <row r="29" spans="1:34" ht="19.5" customHeight="1" thickBot="1">
      <c r="A29" s="18"/>
      <c r="B29" s="125"/>
      <c r="C29" s="127"/>
      <c r="D29" s="141"/>
      <c r="E29" s="129"/>
      <c r="F29" s="118"/>
      <c r="G29" s="65"/>
      <c r="H29" s="118"/>
      <c r="I29" s="65"/>
      <c r="J29" s="118"/>
      <c r="K29" s="65"/>
      <c r="L29" s="118"/>
      <c r="M29" s="65"/>
      <c r="N29" s="118"/>
      <c r="O29" s="65"/>
      <c r="P29" s="118"/>
      <c r="Q29" s="65"/>
      <c r="R29" s="118"/>
      <c r="S29" s="65"/>
      <c r="T29" s="118"/>
      <c r="U29" s="65"/>
      <c r="V29" s="118"/>
      <c r="W29" s="65"/>
      <c r="X29" s="118"/>
      <c r="Y29" s="65"/>
      <c r="Z29" s="120"/>
      <c r="AA29" s="143"/>
      <c r="AB29" s="122"/>
      <c r="AC29" s="30"/>
      <c r="AD29" s="30"/>
      <c r="AE29" s="30"/>
      <c r="AF29" s="30"/>
      <c r="AG29" s="30"/>
      <c r="AH29" s="30"/>
    </row>
    <row r="30" spans="1:34" ht="19.5" customHeight="1" thickTop="1">
      <c r="A30" s="1"/>
      <c r="B30" s="124">
        <v>13</v>
      </c>
      <c r="C30" s="126" t="str">
        <f>VLOOKUP(B30,'пр.взв'!B31:E54,2,FALSE)</f>
        <v>КУРЖЕВ Уали Рамазанович</v>
      </c>
      <c r="D30" s="140" t="str">
        <f>VLOOKUP(B30,'пр.взв'!B31:F110,3,FALSE)</f>
        <v>28.04.89 мс</v>
      </c>
      <c r="E30" s="140" t="str">
        <f>VLOOKUP(B30,'пр.взв'!B31:G110,4,FALSE)</f>
        <v>ЦФО Рязанская Рязань ПР</v>
      </c>
      <c r="F30" s="123">
        <v>14</v>
      </c>
      <c r="G30" s="52">
        <v>0</v>
      </c>
      <c r="H30" s="123">
        <v>15</v>
      </c>
      <c r="I30" s="52">
        <v>0</v>
      </c>
      <c r="J30" s="123">
        <v>11</v>
      </c>
      <c r="K30" s="52">
        <v>1</v>
      </c>
      <c r="L30" s="123" t="s">
        <v>237</v>
      </c>
      <c r="M30" s="52"/>
      <c r="N30" s="123">
        <v>17</v>
      </c>
      <c r="O30" s="52">
        <v>1</v>
      </c>
      <c r="P30" s="123">
        <v>8</v>
      </c>
      <c r="Q30" s="52">
        <v>2</v>
      </c>
      <c r="R30" s="123">
        <v>4</v>
      </c>
      <c r="S30" s="52">
        <v>3</v>
      </c>
      <c r="T30" s="123">
        <v>28</v>
      </c>
      <c r="U30" s="52">
        <v>3</v>
      </c>
      <c r="V30" s="123"/>
      <c r="W30" s="52"/>
      <c r="X30" s="123"/>
      <c r="Y30" s="52"/>
      <c r="Z30" s="158" t="s">
        <v>246</v>
      </c>
      <c r="AA30" s="142"/>
      <c r="AB30" s="121">
        <v>3</v>
      </c>
      <c r="AC30" s="30"/>
      <c r="AD30" s="30"/>
      <c r="AE30" s="30"/>
      <c r="AF30" s="30"/>
      <c r="AG30" s="30"/>
      <c r="AH30" s="30"/>
    </row>
    <row r="31" spans="1:34" ht="19.5" customHeight="1" thickBot="1">
      <c r="A31" s="1"/>
      <c r="B31" s="125"/>
      <c r="C31" s="127"/>
      <c r="D31" s="141"/>
      <c r="E31" s="141"/>
      <c r="F31" s="118"/>
      <c r="G31" s="65" t="s">
        <v>233</v>
      </c>
      <c r="H31" s="118"/>
      <c r="I31" s="65" t="s">
        <v>234</v>
      </c>
      <c r="J31" s="118"/>
      <c r="K31" s="65"/>
      <c r="L31" s="118"/>
      <c r="M31" s="65"/>
      <c r="N31" s="118"/>
      <c r="O31" s="65"/>
      <c r="P31" s="118"/>
      <c r="Q31" s="65"/>
      <c r="R31" s="118"/>
      <c r="S31" s="65"/>
      <c r="T31" s="118"/>
      <c r="U31" s="65"/>
      <c r="V31" s="118"/>
      <c r="W31" s="65"/>
      <c r="X31" s="118"/>
      <c r="Y31" s="65"/>
      <c r="Z31" s="159"/>
      <c r="AA31" s="143"/>
      <c r="AB31" s="122"/>
      <c r="AC31" s="30"/>
      <c r="AD31" s="30"/>
      <c r="AE31" s="30"/>
      <c r="AF31" s="30"/>
      <c r="AG31" s="30"/>
      <c r="AH31" s="30"/>
    </row>
    <row r="32" spans="2:34" ht="19.5" customHeight="1" thickTop="1">
      <c r="B32" s="124">
        <v>14</v>
      </c>
      <c r="C32" s="126" t="str">
        <f>VLOOKUP(B32,'пр.взв'!B33:E56,2,FALSE)</f>
        <v>КУЗНЕЦОВ Дмитрий Владимирович</v>
      </c>
      <c r="D32" s="140" t="str">
        <f>VLOOKUP(B32,'пр.взв'!B33:F112,3,FALSE)</f>
        <v>12.05.88 кмс</v>
      </c>
      <c r="E32" s="128" t="str">
        <f>VLOOKUP(B32,'пр.взв'!B33:G112,4,FALSE)</f>
        <v>Москва МО</v>
      </c>
      <c r="F32" s="123">
        <v>13</v>
      </c>
      <c r="G32" s="52">
        <v>4</v>
      </c>
      <c r="H32" s="123">
        <v>17</v>
      </c>
      <c r="I32" s="52">
        <v>4</v>
      </c>
      <c r="J32" s="123" t="s">
        <v>229</v>
      </c>
      <c r="K32" s="52"/>
      <c r="L32" s="123" t="s">
        <v>229</v>
      </c>
      <c r="M32" s="52"/>
      <c r="N32" s="123" t="s">
        <v>229</v>
      </c>
      <c r="O32" s="52"/>
      <c r="P32" s="123" t="s">
        <v>229</v>
      </c>
      <c r="Q32" s="52"/>
      <c r="R32" s="123" t="s">
        <v>229</v>
      </c>
      <c r="S32" s="52"/>
      <c r="T32" s="123" t="s">
        <v>229</v>
      </c>
      <c r="U32" s="52"/>
      <c r="V32" s="123" t="s">
        <v>229</v>
      </c>
      <c r="W32" s="52"/>
      <c r="X32" s="123" t="s">
        <v>229</v>
      </c>
      <c r="Y32" s="52"/>
      <c r="Z32" s="119">
        <v>2</v>
      </c>
      <c r="AA32" s="142">
        <f>SUM(G32+I32+K32+M32+O32+Q32+S32+U32+W32+Y32)</f>
        <v>8</v>
      </c>
      <c r="AB32" s="121">
        <v>34</v>
      </c>
      <c r="AC32" s="30"/>
      <c r="AD32" s="30"/>
      <c r="AE32" s="30"/>
      <c r="AF32" s="30"/>
      <c r="AG32" s="30"/>
      <c r="AH32" s="30"/>
    </row>
    <row r="33" spans="2:34" ht="19.5" customHeight="1" thickBot="1">
      <c r="B33" s="125"/>
      <c r="C33" s="127"/>
      <c r="D33" s="141"/>
      <c r="E33" s="129"/>
      <c r="F33" s="118"/>
      <c r="G33" s="65"/>
      <c r="H33" s="118"/>
      <c r="I33" s="65" t="s">
        <v>235</v>
      </c>
      <c r="J33" s="118"/>
      <c r="K33" s="65"/>
      <c r="L33" s="118"/>
      <c r="M33" s="65"/>
      <c r="N33" s="118"/>
      <c r="O33" s="65"/>
      <c r="P33" s="118"/>
      <c r="Q33" s="65"/>
      <c r="R33" s="118"/>
      <c r="S33" s="65"/>
      <c r="T33" s="118"/>
      <c r="U33" s="65"/>
      <c r="V33" s="118"/>
      <c r="W33" s="65"/>
      <c r="X33" s="118"/>
      <c r="Y33" s="65"/>
      <c r="Z33" s="120"/>
      <c r="AA33" s="143"/>
      <c r="AB33" s="122"/>
      <c r="AC33" s="30"/>
      <c r="AD33" s="30"/>
      <c r="AE33" s="30"/>
      <c r="AF33" s="30"/>
      <c r="AG33" s="30"/>
      <c r="AH33" s="30"/>
    </row>
    <row r="34" spans="2:34" ht="19.5" customHeight="1" thickTop="1">
      <c r="B34" s="124">
        <v>15</v>
      </c>
      <c r="C34" s="126" t="str">
        <f>VLOOKUP(B34,'пр.взв'!B35:E58,2,FALSE)</f>
        <v>ТЛЯРУКОВ Мурат Хусинович</v>
      </c>
      <c r="D34" s="140" t="str">
        <f>VLOOKUP(B34,'пр.взв'!B35:F114,3,FALSE)</f>
        <v>20.07.90 кмс</v>
      </c>
      <c r="E34" s="140" t="str">
        <f>VLOOKUP(B34,'пр.взв'!B35:G114,4,FALSE)</f>
        <v>ЮФО Адыгея Майкоп ВС</v>
      </c>
      <c r="F34" s="123">
        <v>16</v>
      </c>
      <c r="G34" s="52">
        <v>4</v>
      </c>
      <c r="H34" s="123">
        <v>13</v>
      </c>
      <c r="I34" s="52">
        <v>4</v>
      </c>
      <c r="J34" s="123" t="s">
        <v>229</v>
      </c>
      <c r="K34" s="52"/>
      <c r="L34" s="123" t="s">
        <v>229</v>
      </c>
      <c r="M34" s="52"/>
      <c r="N34" s="123" t="s">
        <v>229</v>
      </c>
      <c r="O34" s="52"/>
      <c r="P34" s="123" t="s">
        <v>229</v>
      </c>
      <c r="Q34" s="52"/>
      <c r="R34" s="123" t="s">
        <v>229</v>
      </c>
      <c r="S34" s="52"/>
      <c r="T34" s="123" t="s">
        <v>229</v>
      </c>
      <c r="U34" s="52"/>
      <c r="V34" s="123" t="s">
        <v>229</v>
      </c>
      <c r="W34" s="52"/>
      <c r="X34" s="123" t="s">
        <v>229</v>
      </c>
      <c r="Y34" s="52"/>
      <c r="Z34" s="119">
        <v>2</v>
      </c>
      <c r="AA34" s="142">
        <f>SUM(G34+I34+K34+M34+O34+Q34+S34+U34+W34+Y34)</f>
        <v>8</v>
      </c>
      <c r="AB34" s="121">
        <v>33</v>
      </c>
      <c r="AC34" s="30"/>
      <c r="AD34" s="30"/>
      <c r="AE34" s="30"/>
      <c r="AF34" s="30"/>
      <c r="AG34" s="30"/>
      <c r="AH34" s="30"/>
    </row>
    <row r="35" spans="2:34" ht="19.5" customHeight="1" thickBot="1">
      <c r="B35" s="125"/>
      <c r="C35" s="127"/>
      <c r="D35" s="141"/>
      <c r="E35" s="141"/>
      <c r="F35" s="118"/>
      <c r="G35" s="65" t="s">
        <v>236</v>
      </c>
      <c r="H35" s="118"/>
      <c r="I35" s="65"/>
      <c r="J35" s="118"/>
      <c r="K35" s="65"/>
      <c r="L35" s="118"/>
      <c r="M35" s="65"/>
      <c r="N35" s="118"/>
      <c r="O35" s="65"/>
      <c r="P35" s="118"/>
      <c r="Q35" s="65"/>
      <c r="R35" s="118"/>
      <c r="S35" s="65"/>
      <c r="T35" s="118"/>
      <c r="U35" s="65"/>
      <c r="V35" s="118"/>
      <c r="W35" s="65"/>
      <c r="X35" s="118"/>
      <c r="Y35" s="65"/>
      <c r="Z35" s="120"/>
      <c r="AA35" s="143"/>
      <c r="AB35" s="122"/>
      <c r="AC35" s="30"/>
      <c r="AD35" s="30"/>
      <c r="AE35" s="30"/>
      <c r="AF35" s="30"/>
      <c r="AG35" s="30"/>
      <c r="AH35" s="30"/>
    </row>
    <row r="36" spans="2:34" ht="19.5" customHeight="1" thickTop="1">
      <c r="B36" s="124">
        <v>16</v>
      </c>
      <c r="C36" s="126" t="str">
        <f>VLOOKUP(B36,'пр.взв'!B37:E60,2,FALSE)</f>
        <v>МИНАЕВ Виктор Алексеевич</v>
      </c>
      <c r="D36" s="140" t="str">
        <f>VLOOKUP(B36,'пр.взв'!B37:F116,3,FALSE)</f>
        <v>24.04.90 кмс</v>
      </c>
      <c r="E36" s="128" t="str">
        <f>VLOOKUP(B36,'пр.взв'!B37:G116,4,FALSE)</f>
        <v>ЮФО Ростовская Новочеркаск МО</v>
      </c>
      <c r="F36" s="123">
        <v>15</v>
      </c>
      <c r="G36" s="52">
        <v>0</v>
      </c>
      <c r="H36" s="123" t="s">
        <v>237</v>
      </c>
      <c r="I36" s="52"/>
      <c r="J36" s="123">
        <v>17</v>
      </c>
      <c r="K36" s="52">
        <v>4</v>
      </c>
      <c r="L36" s="123">
        <v>4</v>
      </c>
      <c r="M36" s="52">
        <v>4</v>
      </c>
      <c r="N36" s="123" t="s">
        <v>229</v>
      </c>
      <c r="O36" s="52"/>
      <c r="P36" s="123" t="s">
        <v>229</v>
      </c>
      <c r="Q36" s="52"/>
      <c r="R36" s="123" t="s">
        <v>229</v>
      </c>
      <c r="S36" s="52"/>
      <c r="T36" s="123" t="s">
        <v>229</v>
      </c>
      <c r="U36" s="52"/>
      <c r="V36" s="123" t="s">
        <v>229</v>
      </c>
      <c r="W36" s="52"/>
      <c r="X36" s="123" t="s">
        <v>229</v>
      </c>
      <c r="Y36" s="52"/>
      <c r="Z36" s="119">
        <v>3</v>
      </c>
      <c r="AA36" s="142">
        <f>SUM(G36+I36+K36+M36+O36+Q36+S36+U36+W36+Y36)</f>
        <v>8</v>
      </c>
      <c r="AB36" s="121">
        <v>18</v>
      </c>
      <c r="AC36" s="30"/>
      <c r="AD36" s="30"/>
      <c r="AE36" s="30"/>
      <c r="AF36" s="30"/>
      <c r="AG36" s="30"/>
      <c r="AH36" s="30"/>
    </row>
    <row r="37" spans="2:34" ht="19.5" customHeight="1" thickBot="1">
      <c r="B37" s="125"/>
      <c r="C37" s="127"/>
      <c r="D37" s="141"/>
      <c r="E37" s="129"/>
      <c r="F37" s="118"/>
      <c r="G37" s="65"/>
      <c r="H37" s="118"/>
      <c r="I37" s="65"/>
      <c r="J37" s="118"/>
      <c r="K37" s="65" t="s">
        <v>240</v>
      </c>
      <c r="L37" s="118"/>
      <c r="M37" s="65"/>
      <c r="N37" s="118"/>
      <c r="O37" s="65"/>
      <c r="P37" s="118"/>
      <c r="Q37" s="65"/>
      <c r="R37" s="118"/>
      <c r="S37" s="65"/>
      <c r="T37" s="118"/>
      <c r="U37" s="65"/>
      <c r="V37" s="118"/>
      <c r="W37" s="65"/>
      <c r="X37" s="118"/>
      <c r="Y37" s="65"/>
      <c r="Z37" s="120"/>
      <c r="AA37" s="143"/>
      <c r="AB37" s="122"/>
      <c r="AC37" s="30"/>
      <c r="AD37" s="30"/>
      <c r="AE37" s="30"/>
      <c r="AF37" s="30"/>
      <c r="AG37" s="30"/>
      <c r="AH37" s="30"/>
    </row>
    <row r="38" spans="2:34" ht="19.5" customHeight="1" thickTop="1">
      <c r="B38" s="124">
        <v>17</v>
      </c>
      <c r="C38" s="126" t="str">
        <f>VLOOKUP(B38,'пр.взв'!B39:E62,2,FALSE)</f>
        <v>СУХАНОВ Денис Николаевич</v>
      </c>
      <c r="D38" s="140" t="str">
        <f>VLOOKUP(B38,'пр.взв'!B39:F118,3,FALSE)</f>
        <v>20.03.91 мсмк</v>
      </c>
      <c r="E38" s="140" t="str">
        <f>VLOOKUP(B38,'пр.взв'!B39:G118,4,FALSE)</f>
        <v>УФО Курганская Курган МО</v>
      </c>
      <c r="F38" s="123" t="s">
        <v>224</v>
      </c>
      <c r="G38" s="52"/>
      <c r="H38" s="123">
        <v>14</v>
      </c>
      <c r="I38" s="52">
        <v>0</v>
      </c>
      <c r="J38" s="123">
        <v>16</v>
      </c>
      <c r="K38" s="52">
        <v>0</v>
      </c>
      <c r="L38" s="123">
        <v>11</v>
      </c>
      <c r="M38" s="52">
        <v>3</v>
      </c>
      <c r="N38" s="123">
        <v>13</v>
      </c>
      <c r="O38" s="52">
        <v>3</v>
      </c>
      <c r="P38" s="123" t="s">
        <v>229</v>
      </c>
      <c r="Q38" s="52"/>
      <c r="R38" s="123" t="s">
        <v>229</v>
      </c>
      <c r="S38" s="52"/>
      <c r="T38" s="123" t="s">
        <v>229</v>
      </c>
      <c r="U38" s="52"/>
      <c r="V38" s="123" t="s">
        <v>229</v>
      </c>
      <c r="W38" s="52"/>
      <c r="X38" s="123" t="s">
        <v>229</v>
      </c>
      <c r="Y38" s="52"/>
      <c r="Z38" s="119">
        <v>4</v>
      </c>
      <c r="AA38" s="142">
        <f>SUM(G38+I38+K38+M38+O38+Q38+S38+U38+W38+Y38)</f>
        <v>6</v>
      </c>
      <c r="AB38" s="121">
        <v>9</v>
      </c>
      <c r="AC38" s="30"/>
      <c r="AD38" s="30"/>
      <c r="AE38" s="30"/>
      <c r="AF38" s="30"/>
      <c r="AG38" s="30"/>
      <c r="AH38" s="30"/>
    </row>
    <row r="39" spans="2:34" ht="19.5" customHeight="1" thickBot="1">
      <c r="B39" s="125"/>
      <c r="C39" s="127"/>
      <c r="D39" s="141"/>
      <c r="E39" s="141"/>
      <c r="F39" s="118"/>
      <c r="G39" s="65"/>
      <c r="H39" s="118"/>
      <c r="I39" s="65"/>
      <c r="J39" s="118"/>
      <c r="K39" s="65"/>
      <c r="L39" s="118"/>
      <c r="M39" s="65"/>
      <c r="N39" s="118"/>
      <c r="O39" s="65"/>
      <c r="P39" s="118"/>
      <c r="Q39" s="65"/>
      <c r="R39" s="118"/>
      <c r="S39" s="65"/>
      <c r="T39" s="118"/>
      <c r="U39" s="65"/>
      <c r="V39" s="118"/>
      <c r="W39" s="65"/>
      <c r="X39" s="118"/>
      <c r="Y39" s="65"/>
      <c r="Z39" s="120"/>
      <c r="AA39" s="143"/>
      <c r="AB39" s="122"/>
      <c r="AC39" s="30"/>
      <c r="AD39" s="30"/>
      <c r="AE39" s="30"/>
      <c r="AF39" s="30"/>
      <c r="AG39" s="30"/>
      <c r="AH39" s="30"/>
    </row>
    <row r="40" spans="2:34" ht="15" customHeight="1" thickBot="1" thickTop="1">
      <c r="B40" s="134" t="s">
        <v>223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30"/>
      <c r="AD40" s="30"/>
      <c r="AE40" s="30"/>
      <c r="AF40" s="30"/>
      <c r="AG40" s="30"/>
      <c r="AH40" s="30"/>
    </row>
    <row r="41" spans="2:34" ht="19.5" customHeight="1" thickTop="1">
      <c r="B41" s="124">
        <v>18</v>
      </c>
      <c r="C41" s="126" t="str">
        <f>VLOOKUP(B41,'пр.взв'!B41:E64,2,FALSE)</f>
        <v>ШАРАБИДЗЕ Георгий Давидович</v>
      </c>
      <c r="D41" s="140" t="str">
        <f>VLOOKUP(B41,'пр.взв'!B41:F120,3,FALSE)</f>
        <v>30.03.89 кмс</v>
      </c>
      <c r="E41" s="128" t="str">
        <f>VLOOKUP(B41,'пр.взв'!B41:G120,4,FALSE)</f>
        <v>ПФО Саратовская, Саратов Д</v>
      </c>
      <c r="F41" s="117">
        <v>19</v>
      </c>
      <c r="G41" s="64">
        <v>3</v>
      </c>
      <c r="H41" s="117">
        <v>20</v>
      </c>
      <c r="I41" s="64">
        <v>3</v>
      </c>
      <c r="J41" s="117" t="s">
        <v>229</v>
      </c>
      <c r="K41" s="64"/>
      <c r="L41" s="117" t="s">
        <v>229</v>
      </c>
      <c r="M41" s="64"/>
      <c r="N41" s="117" t="s">
        <v>229</v>
      </c>
      <c r="O41" s="64"/>
      <c r="P41" s="117" t="s">
        <v>229</v>
      </c>
      <c r="Q41" s="64"/>
      <c r="R41" s="117" t="s">
        <v>229</v>
      </c>
      <c r="S41" s="64"/>
      <c r="T41" s="117" t="s">
        <v>229</v>
      </c>
      <c r="U41" s="64"/>
      <c r="V41" s="117" t="s">
        <v>229</v>
      </c>
      <c r="W41" s="64"/>
      <c r="X41" s="117" t="s">
        <v>229</v>
      </c>
      <c r="Y41" s="64"/>
      <c r="Z41" s="157">
        <v>2</v>
      </c>
      <c r="AA41" s="133">
        <f>SUM(G41+I41+K41+M41+O41+Q41+S41+U41+W41+Y41)</f>
        <v>6</v>
      </c>
      <c r="AB41" s="133">
        <v>25</v>
      </c>
      <c r="AC41" s="30"/>
      <c r="AD41" s="30"/>
      <c r="AE41" s="30"/>
      <c r="AF41" s="30"/>
      <c r="AG41" s="30"/>
      <c r="AH41" s="30"/>
    </row>
    <row r="42" spans="2:34" ht="19.5" customHeight="1" thickBot="1">
      <c r="B42" s="125"/>
      <c r="C42" s="127"/>
      <c r="D42" s="141"/>
      <c r="E42" s="129"/>
      <c r="F42" s="118"/>
      <c r="G42" s="65"/>
      <c r="H42" s="118"/>
      <c r="I42" s="65"/>
      <c r="J42" s="118"/>
      <c r="K42" s="65"/>
      <c r="L42" s="118"/>
      <c r="M42" s="65"/>
      <c r="N42" s="118"/>
      <c r="O42" s="65"/>
      <c r="P42" s="118"/>
      <c r="Q42" s="65"/>
      <c r="R42" s="118"/>
      <c r="S42" s="65"/>
      <c r="T42" s="118"/>
      <c r="U42" s="65"/>
      <c r="V42" s="118"/>
      <c r="W42" s="65"/>
      <c r="X42" s="118"/>
      <c r="Y42" s="65"/>
      <c r="Z42" s="120"/>
      <c r="AA42" s="122"/>
      <c r="AB42" s="122"/>
      <c r="AC42" s="30"/>
      <c r="AD42" s="30"/>
      <c r="AE42" s="30"/>
      <c r="AF42" s="30"/>
      <c r="AG42" s="30"/>
      <c r="AH42" s="30"/>
    </row>
    <row r="43" spans="2:34" ht="19.5" customHeight="1" thickTop="1">
      <c r="B43" s="124">
        <v>19</v>
      </c>
      <c r="C43" s="126" t="str">
        <f>VLOOKUP(B43,'пр.взв'!B43:E66,2,FALSE)</f>
        <v>КОУРОВ Павел Сергеевич</v>
      </c>
      <c r="D43" s="140" t="str">
        <f>VLOOKUP(B43,'пр.взв'!B43:F122,3,FALSE)</f>
        <v>07.07.88 мс</v>
      </c>
      <c r="E43" s="140" t="str">
        <f>VLOOKUP(B43,'пр.взв'!B43:G122,4,FALSE)</f>
        <v>ЮФО Волгоградская Волгоград Д</v>
      </c>
      <c r="F43" s="117">
        <v>18</v>
      </c>
      <c r="G43" s="64">
        <v>1</v>
      </c>
      <c r="H43" s="117">
        <v>21</v>
      </c>
      <c r="I43" s="64">
        <v>1</v>
      </c>
      <c r="J43" s="117">
        <v>20</v>
      </c>
      <c r="K43" s="64">
        <v>1</v>
      </c>
      <c r="L43" s="117">
        <v>24</v>
      </c>
      <c r="M43" s="64">
        <v>4</v>
      </c>
      <c r="N43" s="117" t="s">
        <v>229</v>
      </c>
      <c r="O43" s="64"/>
      <c r="P43" s="117" t="s">
        <v>229</v>
      </c>
      <c r="Q43" s="64"/>
      <c r="R43" s="117" t="s">
        <v>229</v>
      </c>
      <c r="S43" s="64"/>
      <c r="T43" s="117" t="s">
        <v>229</v>
      </c>
      <c r="U43" s="64"/>
      <c r="V43" s="117" t="s">
        <v>229</v>
      </c>
      <c r="W43" s="64"/>
      <c r="X43" s="117" t="s">
        <v>229</v>
      </c>
      <c r="Y43" s="64"/>
      <c r="Z43" s="157">
        <v>4</v>
      </c>
      <c r="AA43" s="133">
        <f>SUM(G43+I43+K43+M43+O43+Q43+S43+U43+W43+Y43)</f>
        <v>7</v>
      </c>
      <c r="AB43" s="133">
        <v>10</v>
      </c>
      <c r="AC43" s="30"/>
      <c r="AD43" s="30"/>
      <c r="AE43" s="30"/>
      <c r="AF43" s="30"/>
      <c r="AG43" s="30"/>
      <c r="AH43" s="30"/>
    </row>
    <row r="44" spans="2:34" ht="19.5" customHeight="1" thickBot="1">
      <c r="B44" s="125"/>
      <c r="C44" s="127"/>
      <c r="D44" s="141"/>
      <c r="E44" s="141"/>
      <c r="F44" s="118"/>
      <c r="G44" s="65"/>
      <c r="H44" s="118"/>
      <c r="I44" s="65"/>
      <c r="J44" s="118"/>
      <c r="K44" s="65"/>
      <c r="L44" s="118"/>
      <c r="M44" s="65" t="s">
        <v>247</v>
      </c>
      <c r="N44" s="118"/>
      <c r="O44" s="65"/>
      <c r="P44" s="118"/>
      <c r="Q44" s="65"/>
      <c r="R44" s="118"/>
      <c r="S44" s="65"/>
      <c r="T44" s="118"/>
      <c r="U44" s="65"/>
      <c r="V44" s="118"/>
      <c r="W44" s="65"/>
      <c r="X44" s="118"/>
      <c r="Y44" s="65"/>
      <c r="Z44" s="120"/>
      <c r="AA44" s="122"/>
      <c r="AB44" s="122"/>
      <c r="AC44" s="30"/>
      <c r="AD44" s="30"/>
      <c r="AE44" s="30"/>
      <c r="AF44" s="30"/>
      <c r="AG44" s="30"/>
      <c r="AH44" s="30"/>
    </row>
    <row r="45" spans="2:34" ht="19.5" customHeight="1" thickTop="1">
      <c r="B45" s="124">
        <v>20</v>
      </c>
      <c r="C45" s="126" t="str">
        <f>VLOOKUP(B45,'пр.взв'!B45:E68,2,FALSE)</f>
        <v>РУДНЫЙ Максим Олегович</v>
      </c>
      <c r="D45" s="140" t="str">
        <f>VLOOKUP(B45,'пр.взв'!B45:F124,3,FALSE)</f>
        <v>31.08.88 мс</v>
      </c>
      <c r="E45" s="128" t="str">
        <f>VLOOKUP(B45,'пр.взв'!B45:G124,4,FALSE)</f>
        <v>Москва ВС</v>
      </c>
      <c r="F45" s="123">
        <v>21</v>
      </c>
      <c r="G45" s="52">
        <v>1</v>
      </c>
      <c r="H45" s="123">
        <v>18</v>
      </c>
      <c r="I45" s="52">
        <v>1</v>
      </c>
      <c r="J45" s="123">
        <v>19</v>
      </c>
      <c r="K45" s="52">
        <v>3</v>
      </c>
      <c r="L45" s="123">
        <v>26</v>
      </c>
      <c r="M45" s="52">
        <v>1</v>
      </c>
      <c r="N45" s="123">
        <v>24</v>
      </c>
      <c r="O45" s="52">
        <v>3</v>
      </c>
      <c r="P45" s="117" t="s">
        <v>229</v>
      </c>
      <c r="Q45" s="64"/>
      <c r="R45" s="117" t="s">
        <v>229</v>
      </c>
      <c r="S45" s="64"/>
      <c r="T45" s="117" t="s">
        <v>229</v>
      </c>
      <c r="U45" s="64"/>
      <c r="V45" s="117" t="s">
        <v>229</v>
      </c>
      <c r="W45" s="64"/>
      <c r="X45" s="117" t="s">
        <v>229</v>
      </c>
      <c r="Y45" s="64"/>
      <c r="Z45" s="119">
        <v>5</v>
      </c>
      <c r="AA45" s="121">
        <f>SUM(G45+I45+K45+M45+O45+Q45+S45+U45+W45+Y45)</f>
        <v>9</v>
      </c>
      <c r="AB45" s="121">
        <v>6</v>
      </c>
      <c r="AC45" s="30"/>
      <c r="AD45" s="30"/>
      <c r="AE45" s="30"/>
      <c r="AF45" s="30"/>
      <c r="AG45" s="30"/>
      <c r="AH45" s="30"/>
    </row>
    <row r="46" spans="2:34" ht="19.5" customHeight="1" thickBot="1">
      <c r="B46" s="125"/>
      <c r="C46" s="127"/>
      <c r="D46" s="141"/>
      <c r="E46" s="129"/>
      <c r="F46" s="118"/>
      <c r="G46" s="65"/>
      <c r="H46" s="118"/>
      <c r="I46" s="65"/>
      <c r="J46" s="118"/>
      <c r="K46" s="65"/>
      <c r="L46" s="118"/>
      <c r="M46" s="65"/>
      <c r="N46" s="118"/>
      <c r="O46" s="65"/>
      <c r="P46" s="118"/>
      <c r="Q46" s="65"/>
      <c r="R46" s="118"/>
      <c r="S46" s="65"/>
      <c r="T46" s="118"/>
      <c r="U46" s="65"/>
      <c r="V46" s="118"/>
      <c r="W46" s="65"/>
      <c r="X46" s="118"/>
      <c r="Y46" s="65"/>
      <c r="Z46" s="120"/>
      <c r="AA46" s="122"/>
      <c r="AB46" s="122"/>
      <c r="AC46" s="30"/>
      <c r="AD46" s="30"/>
      <c r="AE46" s="30"/>
      <c r="AF46" s="30"/>
      <c r="AG46" s="30"/>
      <c r="AH46" s="30"/>
    </row>
    <row r="47" spans="2:34" ht="19.5" customHeight="1" thickTop="1">
      <c r="B47" s="124">
        <v>21</v>
      </c>
      <c r="C47" s="126" t="str">
        <f>VLOOKUP(B47,'пр.взв'!B47:E70,2,FALSE)</f>
        <v>ГАСАНХАНОВ Руслан Зайнулавович</v>
      </c>
      <c r="D47" s="140" t="str">
        <f>VLOOKUP(B47,'пр.взв'!B47:F126,3,FALSE)</f>
        <v>12.04.89 кмс</v>
      </c>
      <c r="E47" s="140" t="str">
        <f>VLOOKUP(B47,'пр.взв'!B47:G126,4,FALSE)</f>
        <v>ЮФО Дагестан Махачкала Спартак</v>
      </c>
      <c r="F47" s="123">
        <v>20</v>
      </c>
      <c r="G47" s="52">
        <v>3</v>
      </c>
      <c r="H47" s="123">
        <v>19</v>
      </c>
      <c r="I47" s="52">
        <v>3</v>
      </c>
      <c r="J47" s="117" t="s">
        <v>229</v>
      </c>
      <c r="K47" s="64"/>
      <c r="L47" s="117" t="s">
        <v>229</v>
      </c>
      <c r="M47" s="64"/>
      <c r="N47" s="117" t="s">
        <v>229</v>
      </c>
      <c r="O47" s="64"/>
      <c r="P47" s="117" t="s">
        <v>229</v>
      </c>
      <c r="Q47" s="64"/>
      <c r="R47" s="117" t="s">
        <v>229</v>
      </c>
      <c r="S47" s="64"/>
      <c r="T47" s="117" t="s">
        <v>229</v>
      </c>
      <c r="U47" s="64"/>
      <c r="V47" s="117" t="s">
        <v>229</v>
      </c>
      <c r="W47" s="64"/>
      <c r="X47" s="117" t="s">
        <v>229</v>
      </c>
      <c r="Y47" s="64"/>
      <c r="Z47" s="119">
        <v>2</v>
      </c>
      <c r="AA47" s="121">
        <f>SUM(G47+I47+K47+M47+O47+Q47+S47+U47+W47+Y47)</f>
        <v>6</v>
      </c>
      <c r="AB47" s="121">
        <v>26</v>
      </c>
      <c r="AC47" s="30"/>
      <c r="AD47" s="30"/>
      <c r="AE47" s="30"/>
      <c r="AF47" s="30"/>
      <c r="AG47" s="30"/>
      <c r="AH47" s="30"/>
    </row>
    <row r="48" spans="2:34" ht="19.5" customHeight="1" thickBot="1">
      <c r="B48" s="125"/>
      <c r="C48" s="127"/>
      <c r="D48" s="141"/>
      <c r="E48" s="141"/>
      <c r="F48" s="118"/>
      <c r="G48" s="65"/>
      <c r="H48" s="118"/>
      <c r="I48" s="65"/>
      <c r="J48" s="118"/>
      <c r="K48" s="65"/>
      <c r="L48" s="118"/>
      <c r="M48" s="65"/>
      <c r="N48" s="118"/>
      <c r="O48" s="65"/>
      <c r="P48" s="118"/>
      <c r="Q48" s="65"/>
      <c r="R48" s="118"/>
      <c r="S48" s="65"/>
      <c r="T48" s="118"/>
      <c r="U48" s="65"/>
      <c r="V48" s="118"/>
      <c r="W48" s="65"/>
      <c r="X48" s="118"/>
      <c r="Y48" s="65"/>
      <c r="Z48" s="120"/>
      <c r="AA48" s="122"/>
      <c r="AB48" s="122"/>
      <c r="AC48" s="30"/>
      <c r="AD48" s="30"/>
      <c r="AE48" s="30"/>
      <c r="AF48" s="30"/>
      <c r="AG48" s="30"/>
      <c r="AH48" s="30"/>
    </row>
    <row r="49" spans="2:34" ht="19.5" customHeight="1" thickTop="1">
      <c r="B49" s="124">
        <v>22</v>
      </c>
      <c r="C49" s="126" t="str">
        <f>VLOOKUP(B49,'пр.взв'!B49:E72,2,FALSE)</f>
        <v>ШУЯКОВ Вячесла Ярославович</v>
      </c>
      <c r="D49" s="140" t="str">
        <f>VLOOKUP(B49,'пр.взв'!B49:F128,3,FALSE)</f>
        <v>14.03.91 кмс</v>
      </c>
      <c r="E49" s="128" t="str">
        <f>VLOOKUP(B49,'пр.взв'!B49:G128,4,FALSE)</f>
        <v>Москва ПР</v>
      </c>
      <c r="F49" s="123">
        <v>23</v>
      </c>
      <c r="G49" s="52">
        <v>2</v>
      </c>
      <c r="H49" s="123">
        <v>24</v>
      </c>
      <c r="I49" s="52">
        <v>4</v>
      </c>
      <c r="J49" s="117" t="s">
        <v>229</v>
      </c>
      <c r="K49" s="64"/>
      <c r="L49" s="117" t="s">
        <v>229</v>
      </c>
      <c r="M49" s="64"/>
      <c r="N49" s="117" t="s">
        <v>229</v>
      </c>
      <c r="O49" s="64"/>
      <c r="P49" s="117" t="s">
        <v>229</v>
      </c>
      <c r="Q49" s="64"/>
      <c r="R49" s="117" t="s">
        <v>229</v>
      </c>
      <c r="S49" s="64"/>
      <c r="T49" s="117" t="s">
        <v>229</v>
      </c>
      <c r="U49" s="64"/>
      <c r="V49" s="117" t="s">
        <v>229</v>
      </c>
      <c r="W49" s="64"/>
      <c r="X49" s="117" t="s">
        <v>229</v>
      </c>
      <c r="Y49" s="64"/>
      <c r="Z49" s="119">
        <v>2</v>
      </c>
      <c r="AA49" s="121">
        <f>SUM(G49+I49+K49+M49+O49+Q49+S49+U49+W49+Y49)</f>
        <v>6</v>
      </c>
      <c r="AB49" s="121">
        <v>24</v>
      </c>
      <c r="AC49" s="30"/>
      <c r="AD49" s="30"/>
      <c r="AE49" s="30"/>
      <c r="AF49" s="30"/>
      <c r="AG49" s="30"/>
      <c r="AH49" s="30"/>
    </row>
    <row r="50" spans="2:34" ht="19.5" customHeight="1" thickBot="1">
      <c r="B50" s="125"/>
      <c r="C50" s="127"/>
      <c r="D50" s="141"/>
      <c r="E50" s="129"/>
      <c r="F50" s="118"/>
      <c r="G50" s="65"/>
      <c r="H50" s="118"/>
      <c r="I50" s="65" t="s">
        <v>235</v>
      </c>
      <c r="J50" s="118"/>
      <c r="K50" s="65"/>
      <c r="L50" s="118"/>
      <c r="M50" s="65"/>
      <c r="N50" s="118"/>
      <c r="O50" s="65"/>
      <c r="P50" s="118"/>
      <c r="Q50" s="65"/>
      <c r="R50" s="118"/>
      <c r="S50" s="65"/>
      <c r="T50" s="118"/>
      <c r="U50" s="65"/>
      <c r="V50" s="118"/>
      <c r="W50" s="65"/>
      <c r="X50" s="118"/>
      <c r="Y50" s="65"/>
      <c r="Z50" s="120"/>
      <c r="AA50" s="122"/>
      <c r="AB50" s="122"/>
      <c r="AC50" s="30"/>
      <c r="AD50" s="30"/>
      <c r="AE50" s="30"/>
      <c r="AF50" s="30"/>
      <c r="AG50" s="30"/>
      <c r="AH50" s="30"/>
    </row>
    <row r="51" spans="2:34" ht="19.5" customHeight="1" thickTop="1">
      <c r="B51" s="124">
        <v>23</v>
      </c>
      <c r="C51" s="126" t="str">
        <f>VLOOKUP(B51,'пр.взв'!B51:E74,2,FALSE)</f>
        <v>АЛЕКСАНДРОВ Александр Олегович</v>
      </c>
      <c r="D51" s="140" t="str">
        <f>VLOOKUP(B51,'пр.взв'!B51:F130,3,FALSE)</f>
        <v>27.02.90 кмс</v>
      </c>
      <c r="E51" s="140" t="str">
        <f>VLOOKUP(B51,'пр.взв'!B51:G130,4,FALSE)</f>
        <v>УФО Курганская Курган МО</v>
      </c>
      <c r="F51" s="123">
        <v>22</v>
      </c>
      <c r="G51" s="52">
        <v>3</v>
      </c>
      <c r="H51" s="123">
        <v>25</v>
      </c>
      <c r="I51" s="52">
        <v>2</v>
      </c>
      <c r="J51" s="123">
        <v>24</v>
      </c>
      <c r="K51" s="52">
        <v>3</v>
      </c>
      <c r="L51" s="117" t="s">
        <v>229</v>
      </c>
      <c r="M51" s="64"/>
      <c r="N51" s="117" t="s">
        <v>229</v>
      </c>
      <c r="O51" s="64"/>
      <c r="P51" s="117" t="s">
        <v>229</v>
      </c>
      <c r="Q51" s="64"/>
      <c r="R51" s="117" t="s">
        <v>229</v>
      </c>
      <c r="S51" s="64"/>
      <c r="T51" s="117" t="s">
        <v>229</v>
      </c>
      <c r="U51" s="64"/>
      <c r="V51" s="117" t="s">
        <v>229</v>
      </c>
      <c r="W51" s="64"/>
      <c r="X51" s="117" t="s">
        <v>229</v>
      </c>
      <c r="Y51" s="64"/>
      <c r="Z51" s="119">
        <v>3</v>
      </c>
      <c r="AA51" s="121">
        <f>SUM(G51+I51+K51+M51+O51+Q51+S51+U51+W51+Y51)</f>
        <v>8</v>
      </c>
      <c r="AB51" s="121">
        <v>20</v>
      </c>
      <c r="AC51" s="30"/>
      <c r="AD51" s="30"/>
      <c r="AE51" s="30"/>
      <c r="AF51" s="30"/>
      <c r="AG51" s="30"/>
      <c r="AH51" s="30"/>
    </row>
    <row r="52" spans="2:34" ht="19.5" customHeight="1" thickBot="1">
      <c r="B52" s="125"/>
      <c r="C52" s="127"/>
      <c r="D52" s="141"/>
      <c r="E52" s="141"/>
      <c r="F52" s="118"/>
      <c r="G52" s="65"/>
      <c r="H52" s="118"/>
      <c r="I52" s="65"/>
      <c r="J52" s="118"/>
      <c r="K52" s="65"/>
      <c r="L52" s="118"/>
      <c r="M52" s="65"/>
      <c r="N52" s="118"/>
      <c r="O52" s="65"/>
      <c r="P52" s="118"/>
      <c r="Q52" s="65"/>
      <c r="R52" s="118"/>
      <c r="S52" s="65"/>
      <c r="T52" s="118"/>
      <c r="U52" s="65"/>
      <c r="V52" s="118"/>
      <c r="W52" s="65"/>
      <c r="X52" s="118"/>
      <c r="Y52" s="65"/>
      <c r="Z52" s="120"/>
      <c r="AA52" s="122"/>
      <c r="AB52" s="122"/>
      <c r="AC52" s="30"/>
      <c r="AD52" s="30"/>
      <c r="AE52" s="30"/>
      <c r="AF52" s="30"/>
      <c r="AG52" s="30"/>
      <c r="AH52" s="30"/>
    </row>
    <row r="53" spans="2:34" ht="19.5" customHeight="1" thickTop="1">
      <c r="B53" s="124">
        <v>24</v>
      </c>
      <c r="C53" s="126" t="str">
        <f>VLOOKUP(B53,'пр.взв'!B53:E76,2,FALSE)</f>
        <v>СИТНИКОВ Антон Александрович</v>
      </c>
      <c r="D53" s="140" t="str">
        <f>VLOOKUP(B53,'пр.взв'!B53:F132,3,FALSE)</f>
        <v>16.02.87 мс</v>
      </c>
      <c r="E53" s="128" t="str">
        <f>VLOOKUP(B53,'пр.взв'!B53:G132,4,FALSE)</f>
        <v>ПФО Пермский Пермь МО</v>
      </c>
      <c r="F53" s="123">
        <v>25</v>
      </c>
      <c r="G53" s="52">
        <v>0</v>
      </c>
      <c r="H53" s="123">
        <v>22</v>
      </c>
      <c r="I53" s="52">
        <v>0</v>
      </c>
      <c r="J53" s="123">
        <v>23</v>
      </c>
      <c r="K53" s="52">
        <v>1</v>
      </c>
      <c r="L53" s="123">
        <v>19</v>
      </c>
      <c r="M53" s="52">
        <v>0</v>
      </c>
      <c r="N53" s="123">
        <v>20</v>
      </c>
      <c r="O53" s="52">
        <v>2</v>
      </c>
      <c r="P53" s="123">
        <v>28</v>
      </c>
      <c r="Q53" s="52">
        <v>4</v>
      </c>
      <c r="R53" s="123">
        <v>4</v>
      </c>
      <c r="S53" s="52">
        <v>1</v>
      </c>
      <c r="T53" s="123">
        <v>28</v>
      </c>
      <c r="U53" s="52">
        <v>1</v>
      </c>
      <c r="V53" s="123"/>
      <c r="W53" s="52"/>
      <c r="X53" s="123"/>
      <c r="Y53" s="52"/>
      <c r="Z53" s="158" t="s">
        <v>248</v>
      </c>
      <c r="AA53" s="121"/>
      <c r="AB53" s="121">
        <v>1</v>
      </c>
      <c r="AC53" s="30"/>
      <c r="AD53" s="30"/>
      <c r="AE53" s="30"/>
      <c r="AF53" s="30"/>
      <c r="AG53" s="30"/>
      <c r="AH53" s="30"/>
    </row>
    <row r="54" spans="2:34" ht="19.5" customHeight="1" thickBot="1">
      <c r="B54" s="125"/>
      <c r="C54" s="127"/>
      <c r="D54" s="141"/>
      <c r="E54" s="129"/>
      <c r="F54" s="118"/>
      <c r="G54" s="65" t="s">
        <v>241</v>
      </c>
      <c r="H54" s="118"/>
      <c r="I54" s="65" t="s">
        <v>235</v>
      </c>
      <c r="J54" s="118"/>
      <c r="K54" s="65"/>
      <c r="L54" s="118"/>
      <c r="M54" s="65"/>
      <c r="N54" s="118"/>
      <c r="O54" s="65"/>
      <c r="P54" s="118"/>
      <c r="Q54" s="65"/>
      <c r="R54" s="118"/>
      <c r="S54" s="65"/>
      <c r="T54" s="118"/>
      <c r="U54" s="65"/>
      <c r="V54" s="118"/>
      <c r="W54" s="65"/>
      <c r="X54" s="118"/>
      <c r="Y54" s="65"/>
      <c r="Z54" s="159"/>
      <c r="AA54" s="122"/>
      <c r="AB54" s="122"/>
      <c r="AC54" s="30"/>
      <c r="AD54" s="30"/>
      <c r="AE54" s="30"/>
      <c r="AF54" s="30"/>
      <c r="AG54" s="30"/>
      <c r="AH54" s="30"/>
    </row>
    <row r="55" spans="2:34" ht="19.5" customHeight="1" thickTop="1">
      <c r="B55" s="124">
        <v>25</v>
      </c>
      <c r="C55" s="126" t="str">
        <f>VLOOKUP(B55,'пр.взв'!B55:E78,2,FALSE)</f>
        <v>ФЕДОРОВ Евгений Викторович</v>
      </c>
      <c r="D55" s="140" t="str">
        <f>VLOOKUP(B55,'пр.взв'!B55:F134,3,FALSE)</f>
        <v>01.07.87 кмс</v>
      </c>
      <c r="E55" s="140" t="str">
        <f>VLOOKUP(B55,'пр.взв'!B55:G134,4,FALSE)</f>
        <v>ЦФО Рязанская Рязань </v>
      </c>
      <c r="F55" s="123">
        <v>24</v>
      </c>
      <c r="G55" s="52">
        <v>4</v>
      </c>
      <c r="H55" s="123">
        <v>23</v>
      </c>
      <c r="I55" s="52">
        <v>3</v>
      </c>
      <c r="J55" s="117" t="s">
        <v>229</v>
      </c>
      <c r="K55" s="64"/>
      <c r="L55" s="117" t="s">
        <v>229</v>
      </c>
      <c r="M55" s="64"/>
      <c r="N55" s="117" t="s">
        <v>229</v>
      </c>
      <c r="O55" s="64"/>
      <c r="P55" s="117" t="s">
        <v>229</v>
      </c>
      <c r="Q55" s="64"/>
      <c r="R55" s="117" t="s">
        <v>229</v>
      </c>
      <c r="S55" s="64"/>
      <c r="T55" s="117" t="s">
        <v>229</v>
      </c>
      <c r="U55" s="64"/>
      <c r="V55" s="117" t="s">
        <v>229</v>
      </c>
      <c r="W55" s="64"/>
      <c r="X55" s="117" t="s">
        <v>229</v>
      </c>
      <c r="Y55" s="64"/>
      <c r="Z55" s="119">
        <v>2</v>
      </c>
      <c r="AA55" s="121">
        <f>SUM(G55+I55+K55+M55+O55+Q55+S55+U55+W55+Y55)</f>
        <v>7</v>
      </c>
      <c r="AB55" s="121">
        <v>29</v>
      </c>
      <c r="AC55" s="30"/>
      <c r="AD55" s="30"/>
      <c r="AE55" s="30"/>
      <c r="AF55" s="30"/>
      <c r="AG55" s="30"/>
      <c r="AH55" s="30"/>
    </row>
    <row r="56" spans="2:34" ht="19.5" customHeight="1" thickBot="1">
      <c r="B56" s="125"/>
      <c r="C56" s="127"/>
      <c r="D56" s="141"/>
      <c r="E56" s="141"/>
      <c r="F56" s="118"/>
      <c r="G56" s="65"/>
      <c r="H56" s="118"/>
      <c r="I56" s="65"/>
      <c r="J56" s="118"/>
      <c r="K56" s="65"/>
      <c r="L56" s="118"/>
      <c r="M56" s="65"/>
      <c r="N56" s="118"/>
      <c r="O56" s="65"/>
      <c r="P56" s="118"/>
      <c r="Q56" s="65"/>
      <c r="R56" s="118"/>
      <c r="S56" s="65"/>
      <c r="T56" s="118"/>
      <c r="U56" s="65"/>
      <c r="V56" s="118"/>
      <c r="W56" s="65"/>
      <c r="X56" s="118"/>
      <c r="Y56" s="65"/>
      <c r="Z56" s="120"/>
      <c r="AA56" s="122"/>
      <c r="AB56" s="122"/>
      <c r="AC56" s="30"/>
      <c r="AD56" s="30"/>
      <c r="AE56" s="30"/>
      <c r="AF56" s="30"/>
      <c r="AG56" s="30"/>
      <c r="AH56" s="30"/>
    </row>
    <row r="57" spans="2:34" ht="19.5" customHeight="1" thickTop="1">
      <c r="B57" s="124">
        <v>26</v>
      </c>
      <c r="C57" s="126" t="str">
        <f>VLOOKUP(B57,'пр.взв'!B57:E80,2,FALSE)</f>
        <v>НИКОЛАЕВ Сергей Андреевич</v>
      </c>
      <c r="D57" s="140" t="str">
        <f>VLOOKUP(B57,'пр.взв'!B57:F136,3,FALSE)</f>
        <v>22.08.89 мс</v>
      </c>
      <c r="E57" s="128" t="str">
        <f>VLOOKUP(B57,'пр.взв'!B57:G136,4,FALSE)</f>
        <v>Москва ВС</v>
      </c>
      <c r="F57" s="123">
        <v>27</v>
      </c>
      <c r="G57" s="52">
        <v>2</v>
      </c>
      <c r="H57" s="123">
        <v>28</v>
      </c>
      <c r="I57" s="52">
        <v>3</v>
      </c>
      <c r="J57" s="123">
        <v>29</v>
      </c>
      <c r="K57" s="52">
        <v>2</v>
      </c>
      <c r="L57" s="123">
        <v>20</v>
      </c>
      <c r="M57" s="52">
        <v>3</v>
      </c>
      <c r="N57" s="117" t="s">
        <v>229</v>
      </c>
      <c r="O57" s="64"/>
      <c r="P57" s="117" t="s">
        <v>229</v>
      </c>
      <c r="Q57" s="64"/>
      <c r="R57" s="117" t="s">
        <v>229</v>
      </c>
      <c r="S57" s="64"/>
      <c r="T57" s="117" t="s">
        <v>229</v>
      </c>
      <c r="U57" s="64"/>
      <c r="V57" s="117" t="s">
        <v>229</v>
      </c>
      <c r="W57" s="64"/>
      <c r="X57" s="117" t="s">
        <v>229</v>
      </c>
      <c r="Y57" s="64"/>
      <c r="Z57" s="119">
        <v>4</v>
      </c>
      <c r="AA57" s="121">
        <f>SUM(G57+I57+K57+M57+O57+Q57+S57+U57+W57+Y57)</f>
        <v>10</v>
      </c>
      <c r="AB57" s="121">
        <v>12</v>
      </c>
      <c r="AC57" s="30"/>
      <c r="AD57" s="30"/>
      <c r="AE57" s="30"/>
      <c r="AF57" s="30"/>
      <c r="AG57" s="30"/>
      <c r="AH57" s="30"/>
    </row>
    <row r="58" spans="2:34" ht="19.5" customHeight="1" thickBot="1">
      <c r="B58" s="125"/>
      <c r="C58" s="127"/>
      <c r="D58" s="141"/>
      <c r="E58" s="129"/>
      <c r="F58" s="118"/>
      <c r="G58" s="65"/>
      <c r="H58" s="118"/>
      <c r="I58" s="65"/>
      <c r="J58" s="118"/>
      <c r="K58" s="65"/>
      <c r="L58" s="118"/>
      <c r="M58" s="65"/>
      <c r="N58" s="118"/>
      <c r="O58" s="65"/>
      <c r="P58" s="118"/>
      <c r="Q58" s="65"/>
      <c r="R58" s="118"/>
      <c r="S58" s="65"/>
      <c r="T58" s="118"/>
      <c r="U58" s="65"/>
      <c r="V58" s="118"/>
      <c r="W58" s="65"/>
      <c r="X58" s="118"/>
      <c r="Y58" s="65"/>
      <c r="Z58" s="120"/>
      <c r="AA58" s="122"/>
      <c r="AB58" s="122"/>
      <c r="AC58" s="30"/>
      <c r="AD58" s="30"/>
      <c r="AE58" s="30"/>
      <c r="AF58" s="30"/>
      <c r="AG58" s="30"/>
      <c r="AH58" s="30"/>
    </row>
    <row r="59" spans="2:34" ht="19.5" customHeight="1" thickTop="1">
      <c r="B59" s="124">
        <v>27</v>
      </c>
      <c r="C59" s="126" t="str">
        <f>VLOOKUP(B59,'пр.взв'!B59:E82,2,FALSE)</f>
        <v>АБРЕГОВ Алий Руланович</v>
      </c>
      <c r="D59" s="140" t="str">
        <f>VLOOKUP(B59,'пр.взв'!B59:F138,3,FALSE)</f>
        <v>16.09.89 кмс</v>
      </c>
      <c r="E59" s="140" t="str">
        <f>VLOOKUP(B59,'пр.взв'!B59:G138,4,FALSE)</f>
        <v>ЮФО Адыгея, Майкоп МО</v>
      </c>
      <c r="F59" s="123">
        <v>26</v>
      </c>
      <c r="G59" s="52">
        <v>3</v>
      </c>
      <c r="H59" s="123">
        <v>29</v>
      </c>
      <c r="I59" s="52">
        <v>4</v>
      </c>
      <c r="J59" s="117" t="s">
        <v>229</v>
      </c>
      <c r="K59" s="64"/>
      <c r="L59" s="117" t="s">
        <v>229</v>
      </c>
      <c r="M59" s="64"/>
      <c r="N59" s="117" t="s">
        <v>229</v>
      </c>
      <c r="O59" s="64"/>
      <c r="P59" s="117" t="s">
        <v>229</v>
      </c>
      <c r="Q59" s="64"/>
      <c r="R59" s="117" t="s">
        <v>229</v>
      </c>
      <c r="S59" s="64"/>
      <c r="T59" s="117" t="s">
        <v>229</v>
      </c>
      <c r="U59" s="64"/>
      <c r="V59" s="117" t="s">
        <v>229</v>
      </c>
      <c r="W59" s="64"/>
      <c r="X59" s="117" t="s">
        <v>229</v>
      </c>
      <c r="Y59" s="64"/>
      <c r="Z59" s="119">
        <v>2</v>
      </c>
      <c r="AA59" s="121">
        <f>SUM(G59+I59+K59+M59+O59+Q59+S59+U59+W59+Y59)</f>
        <v>7</v>
      </c>
      <c r="AB59" s="121">
        <v>27</v>
      </c>
      <c r="AC59" s="30"/>
      <c r="AD59" s="30"/>
      <c r="AE59" s="30"/>
      <c r="AF59" s="30"/>
      <c r="AG59" s="30"/>
      <c r="AH59" s="30"/>
    </row>
    <row r="60" spans="2:34" ht="19.5" customHeight="1" thickBot="1">
      <c r="B60" s="125"/>
      <c r="C60" s="127"/>
      <c r="D60" s="141"/>
      <c r="E60" s="141"/>
      <c r="F60" s="118"/>
      <c r="G60" s="65"/>
      <c r="H60" s="118"/>
      <c r="I60" s="65" t="s">
        <v>240</v>
      </c>
      <c r="J60" s="118"/>
      <c r="K60" s="65"/>
      <c r="L60" s="118"/>
      <c r="M60" s="65"/>
      <c r="N60" s="118"/>
      <c r="O60" s="65"/>
      <c r="P60" s="118"/>
      <c r="Q60" s="65"/>
      <c r="R60" s="118"/>
      <c r="S60" s="65"/>
      <c r="T60" s="118"/>
      <c r="U60" s="65"/>
      <c r="V60" s="118"/>
      <c r="W60" s="65"/>
      <c r="X60" s="118"/>
      <c r="Y60" s="65"/>
      <c r="Z60" s="120"/>
      <c r="AA60" s="122"/>
      <c r="AB60" s="122"/>
      <c r="AC60" s="30"/>
      <c r="AD60" s="30"/>
      <c r="AE60" s="30"/>
      <c r="AF60" s="30"/>
      <c r="AG60" s="30"/>
      <c r="AH60" s="30"/>
    </row>
    <row r="61" spans="2:40" ht="19.5" customHeight="1" thickTop="1">
      <c r="B61" s="124">
        <v>28</v>
      </c>
      <c r="C61" s="126" t="str">
        <f>VLOOKUP(B61,'пр.взв'!B61:E84,2,FALSE)</f>
        <v>УЛЬЯХОВ Александр Александрович</v>
      </c>
      <c r="D61" s="140" t="str">
        <f>VLOOKUP(B61,'пр.взв'!B61:F140,3,FALSE)</f>
        <v>16.07.88 мс</v>
      </c>
      <c r="E61" s="128" t="str">
        <f>VLOOKUP(B61,'пр.взв'!B61:G140,4,FALSE)</f>
        <v>ЦФО Брянская Брянск Д</v>
      </c>
      <c r="F61" s="123">
        <v>29</v>
      </c>
      <c r="G61" s="52">
        <v>0</v>
      </c>
      <c r="H61" s="123">
        <v>26</v>
      </c>
      <c r="I61" s="52">
        <v>2</v>
      </c>
      <c r="J61" s="123">
        <v>30</v>
      </c>
      <c r="K61" s="52">
        <v>3</v>
      </c>
      <c r="L61" s="123">
        <v>31</v>
      </c>
      <c r="M61" s="52">
        <v>2</v>
      </c>
      <c r="N61" s="123">
        <v>34</v>
      </c>
      <c r="O61" s="52">
        <v>2</v>
      </c>
      <c r="P61" s="123">
        <v>24</v>
      </c>
      <c r="Q61" s="52">
        <v>0</v>
      </c>
      <c r="R61" s="123">
        <v>13</v>
      </c>
      <c r="S61" s="52">
        <v>2</v>
      </c>
      <c r="T61" s="123">
        <v>24</v>
      </c>
      <c r="U61" s="52">
        <v>3</v>
      </c>
      <c r="V61" s="123"/>
      <c r="W61" s="52"/>
      <c r="X61" s="123"/>
      <c r="Y61" s="52"/>
      <c r="Z61" s="158" t="s">
        <v>249</v>
      </c>
      <c r="AA61" s="121"/>
      <c r="AB61" s="121">
        <v>2</v>
      </c>
      <c r="AC61" s="30"/>
      <c r="AD61" s="30"/>
      <c r="AE61" s="30"/>
      <c r="AF61" s="30"/>
      <c r="AG61" s="30"/>
      <c r="AH61" s="59"/>
      <c r="AI61" s="60"/>
      <c r="AJ61" s="60"/>
      <c r="AK61" s="60"/>
      <c r="AL61" s="60"/>
      <c r="AM61" s="60"/>
      <c r="AN61" s="60"/>
    </row>
    <row r="62" spans="2:40" ht="19.5" customHeight="1" thickBot="1">
      <c r="B62" s="125"/>
      <c r="C62" s="127"/>
      <c r="D62" s="141"/>
      <c r="E62" s="129"/>
      <c r="F62" s="118"/>
      <c r="G62" s="65" t="s">
        <v>242</v>
      </c>
      <c r="H62" s="118"/>
      <c r="I62" s="65"/>
      <c r="J62" s="118"/>
      <c r="K62" s="65"/>
      <c r="L62" s="118"/>
      <c r="M62" s="65"/>
      <c r="N62" s="118"/>
      <c r="O62" s="65"/>
      <c r="P62" s="118"/>
      <c r="Q62" s="65" t="s">
        <v>250</v>
      </c>
      <c r="R62" s="118"/>
      <c r="S62" s="65"/>
      <c r="T62" s="118"/>
      <c r="U62" s="65"/>
      <c r="V62" s="118"/>
      <c r="W62" s="65"/>
      <c r="X62" s="118"/>
      <c r="Y62" s="65"/>
      <c r="Z62" s="159"/>
      <c r="AA62" s="122"/>
      <c r="AB62" s="122"/>
      <c r="AC62" s="30"/>
      <c r="AD62" s="30"/>
      <c r="AE62" s="30"/>
      <c r="AF62" s="30"/>
      <c r="AG62" s="30"/>
      <c r="AH62" s="137"/>
      <c r="AI62" s="137"/>
      <c r="AJ62" s="138"/>
      <c r="AK62" s="138"/>
      <c r="AL62" s="139"/>
      <c r="AM62" s="139"/>
      <c r="AN62" s="60"/>
    </row>
    <row r="63" spans="2:40" ht="19.5" customHeight="1" thickTop="1">
      <c r="B63" s="124">
        <v>29</v>
      </c>
      <c r="C63" s="126" t="str">
        <f>VLOOKUP(B63,'пр.взв'!B63:E86,2,FALSE)</f>
        <v>ПАРНЮК Степан Михайлович</v>
      </c>
      <c r="D63" s="140" t="str">
        <f>VLOOKUP(B63,'пр.взв'!B63:F142,3,FALSE)</f>
        <v>05.11.89 мс</v>
      </c>
      <c r="E63" s="140" t="str">
        <f>VLOOKUP(B63,'пр.взв'!B63:G142,4,FALSE)</f>
        <v>Москва МО</v>
      </c>
      <c r="F63" s="123">
        <v>28</v>
      </c>
      <c r="G63" s="52">
        <v>4</v>
      </c>
      <c r="H63" s="123">
        <v>27</v>
      </c>
      <c r="I63" s="52">
        <v>0</v>
      </c>
      <c r="J63" s="123">
        <v>26</v>
      </c>
      <c r="K63" s="52">
        <v>3</v>
      </c>
      <c r="L63" s="117" t="s">
        <v>229</v>
      </c>
      <c r="M63" s="64"/>
      <c r="N63" s="117" t="s">
        <v>229</v>
      </c>
      <c r="O63" s="64"/>
      <c r="P63" s="117" t="s">
        <v>229</v>
      </c>
      <c r="Q63" s="64"/>
      <c r="R63" s="117" t="s">
        <v>229</v>
      </c>
      <c r="S63" s="64"/>
      <c r="T63" s="117" t="s">
        <v>229</v>
      </c>
      <c r="U63" s="64"/>
      <c r="V63" s="117" t="s">
        <v>229</v>
      </c>
      <c r="W63" s="64"/>
      <c r="X63" s="117" t="s">
        <v>229</v>
      </c>
      <c r="Y63" s="64"/>
      <c r="Z63" s="119">
        <v>3</v>
      </c>
      <c r="AA63" s="121">
        <f>SUM(G63+I63+K63+M63+O63+Q63+S63+U63+W63+Y63)</f>
        <v>7</v>
      </c>
      <c r="AB63" s="121">
        <v>17</v>
      </c>
      <c r="AC63" s="30"/>
      <c r="AD63" s="30"/>
      <c r="AE63" s="30"/>
      <c r="AF63" s="30"/>
      <c r="AG63" s="30"/>
      <c r="AH63" s="137"/>
      <c r="AI63" s="137"/>
      <c r="AJ63" s="138"/>
      <c r="AK63" s="138"/>
      <c r="AL63" s="139"/>
      <c r="AM63" s="139"/>
      <c r="AN63" s="60"/>
    </row>
    <row r="64" spans="2:40" ht="19.5" customHeight="1" thickBot="1">
      <c r="B64" s="125"/>
      <c r="C64" s="127"/>
      <c r="D64" s="141"/>
      <c r="E64" s="141"/>
      <c r="F64" s="118"/>
      <c r="G64" s="65"/>
      <c r="H64" s="118"/>
      <c r="I64" s="65"/>
      <c r="J64" s="118"/>
      <c r="K64" s="65"/>
      <c r="L64" s="118"/>
      <c r="M64" s="65"/>
      <c r="N64" s="118"/>
      <c r="O64" s="65"/>
      <c r="P64" s="118"/>
      <c r="Q64" s="65"/>
      <c r="R64" s="118"/>
      <c r="S64" s="65"/>
      <c r="T64" s="118"/>
      <c r="U64" s="65"/>
      <c r="V64" s="118"/>
      <c r="W64" s="65"/>
      <c r="X64" s="118"/>
      <c r="Y64" s="65"/>
      <c r="Z64" s="120"/>
      <c r="AA64" s="122"/>
      <c r="AB64" s="122"/>
      <c r="AC64" s="30"/>
      <c r="AD64" s="30"/>
      <c r="AE64" s="30"/>
      <c r="AF64" s="30"/>
      <c r="AG64" s="30"/>
      <c r="AH64" s="59"/>
      <c r="AI64" s="60"/>
      <c r="AJ64" s="60"/>
      <c r="AK64" s="60"/>
      <c r="AL64" s="60"/>
      <c r="AM64" s="60"/>
      <c r="AN64" s="60"/>
    </row>
    <row r="65" spans="2:34" ht="19.5" customHeight="1" thickTop="1">
      <c r="B65" s="124">
        <v>30</v>
      </c>
      <c r="C65" s="126" t="str">
        <f>VLOOKUP(B65,'пр.взв'!B65:E88,2,FALSE)</f>
        <v>ДАУДОВ Турпал Адамович</v>
      </c>
      <c r="D65" s="140" t="str">
        <f>VLOOKUP(B65,'пр.взв'!B65:F144,3,FALSE)</f>
        <v>15.11.91 кмс</v>
      </c>
      <c r="E65" s="128" t="str">
        <f>VLOOKUP(B65,'пр.взв'!B65:G144,4,FALSE)</f>
        <v>ЦФО Ивановская Тейково МО</v>
      </c>
      <c r="F65" s="123">
        <v>31</v>
      </c>
      <c r="G65" s="52">
        <v>3</v>
      </c>
      <c r="H65" s="123">
        <v>32</v>
      </c>
      <c r="I65" s="52">
        <v>2</v>
      </c>
      <c r="J65" s="123">
        <v>28</v>
      </c>
      <c r="K65" s="52">
        <v>2</v>
      </c>
      <c r="L65" s="123">
        <v>34</v>
      </c>
      <c r="M65" s="52">
        <v>3</v>
      </c>
      <c r="N65" s="117" t="s">
        <v>229</v>
      </c>
      <c r="O65" s="64"/>
      <c r="P65" s="117" t="s">
        <v>229</v>
      </c>
      <c r="Q65" s="64"/>
      <c r="R65" s="117" t="s">
        <v>229</v>
      </c>
      <c r="S65" s="64"/>
      <c r="T65" s="117" t="s">
        <v>229</v>
      </c>
      <c r="U65" s="64"/>
      <c r="V65" s="117" t="s">
        <v>229</v>
      </c>
      <c r="W65" s="64"/>
      <c r="X65" s="117" t="s">
        <v>229</v>
      </c>
      <c r="Y65" s="64"/>
      <c r="Z65" s="119">
        <v>4</v>
      </c>
      <c r="AA65" s="121">
        <f>SUM(G65+I65+K65+M65+O65+Q65+S65+U65+W65+Y65)</f>
        <v>10</v>
      </c>
      <c r="AB65" s="121">
        <v>13</v>
      </c>
      <c r="AC65" s="30"/>
      <c r="AD65" s="30"/>
      <c r="AE65" s="30"/>
      <c r="AF65" s="30"/>
      <c r="AG65" s="30"/>
      <c r="AH65" s="30"/>
    </row>
    <row r="66" spans="2:34" ht="19.5" customHeight="1" thickBot="1">
      <c r="B66" s="125"/>
      <c r="C66" s="127"/>
      <c r="D66" s="141"/>
      <c r="E66" s="129"/>
      <c r="F66" s="118"/>
      <c r="G66" s="65"/>
      <c r="H66" s="118"/>
      <c r="I66" s="65"/>
      <c r="J66" s="118"/>
      <c r="K66" s="65"/>
      <c r="L66" s="118"/>
      <c r="M66" s="65"/>
      <c r="N66" s="118"/>
      <c r="O66" s="65"/>
      <c r="P66" s="118"/>
      <c r="Q66" s="65"/>
      <c r="R66" s="118"/>
      <c r="S66" s="65"/>
      <c r="T66" s="118"/>
      <c r="U66" s="65"/>
      <c r="V66" s="118"/>
      <c r="W66" s="65"/>
      <c r="X66" s="118"/>
      <c r="Y66" s="65"/>
      <c r="Z66" s="120"/>
      <c r="AA66" s="122"/>
      <c r="AB66" s="122"/>
      <c r="AC66" s="30"/>
      <c r="AD66" s="30"/>
      <c r="AE66" s="30"/>
      <c r="AF66" s="30"/>
      <c r="AG66" s="30"/>
      <c r="AH66" s="30"/>
    </row>
    <row r="67" spans="2:34" ht="19.5" customHeight="1" thickTop="1">
      <c r="B67" s="124">
        <v>31</v>
      </c>
      <c r="C67" s="126" t="str">
        <f>VLOOKUP(B67,'пр.взв'!B67:E90,2,FALSE)</f>
        <v>ГЛАДЫШЕВ Петр Алексеевич</v>
      </c>
      <c r="D67" s="140" t="str">
        <f>VLOOKUP(B67,'пр.взв'!B67:F146,3,FALSE)</f>
        <v>03.02.89 мс</v>
      </c>
      <c r="E67" s="140" t="str">
        <f>VLOOKUP(B67,'пр.взв'!B67:G146,4,FALSE)</f>
        <v>Москва Д</v>
      </c>
      <c r="F67" s="123">
        <v>30</v>
      </c>
      <c r="G67" s="52">
        <v>1</v>
      </c>
      <c r="H67" s="123">
        <v>34</v>
      </c>
      <c r="I67" s="52">
        <v>4</v>
      </c>
      <c r="J67" s="123">
        <v>32</v>
      </c>
      <c r="K67" s="52">
        <v>2</v>
      </c>
      <c r="L67" s="123">
        <v>28</v>
      </c>
      <c r="M67" s="52">
        <v>3</v>
      </c>
      <c r="N67" s="117" t="s">
        <v>229</v>
      </c>
      <c r="O67" s="64"/>
      <c r="P67" s="117" t="s">
        <v>229</v>
      </c>
      <c r="Q67" s="64"/>
      <c r="R67" s="117" t="s">
        <v>229</v>
      </c>
      <c r="S67" s="64"/>
      <c r="T67" s="117" t="s">
        <v>229</v>
      </c>
      <c r="U67" s="64"/>
      <c r="V67" s="117" t="s">
        <v>229</v>
      </c>
      <c r="W67" s="64"/>
      <c r="X67" s="117" t="s">
        <v>229</v>
      </c>
      <c r="Y67" s="64"/>
      <c r="Z67" s="119">
        <v>4</v>
      </c>
      <c r="AA67" s="121">
        <f>SUM(G67+I67+K67+M67+O67+Q67+S67+U67+W67+Y67)</f>
        <v>10</v>
      </c>
      <c r="AB67" s="121">
        <v>14</v>
      </c>
      <c r="AC67" s="30"/>
      <c r="AD67" s="30"/>
      <c r="AE67" s="30"/>
      <c r="AF67" s="30"/>
      <c r="AG67" s="30"/>
      <c r="AH67" s="30"/>
    </row>
    <row r="68" spans="2:34" ht="19.5" customHeight="1" thickBot="1">
      <c r="B68" s="125"/>
      <c r="C68" s="127"/>
      <c r="D68" s="141"/>
      <c r="E68" s="141"/>
      <c r="F68" s="118"/>
      <c r="G68" s="65"/>
      <c r="H68" s="118"/>
      <c r="I68" s="65" t="s">
        <v>243</v>
      </c>
      <c r="J68" s="118"/>
      <c r="K68" s="65"/>
      <c r="L68" s="118"/>
      <c r="M68" s="65"/>
      <c r="N68" s="118"/>
      <c r="O68" s="65"/>
      <c r="P68" s="118"/>
      <c r="Q68" s="65"/>
      <c r="R68" s="118"/>
      <c r="S68" s="65"/>
      <c r="T68" s="118"/>
      <c r="U68" s="65"/>
      <c r="V68" s="118"/>
      <c r="W68" s="65"/>
      <c r="X68" s="118"/>
      <c r="Y68" s="65"/>
      <c r="Z68" s="120"/>
      <c r="AA68" s="122"/>
      <c r="AB68" s="122"/>
      <c r="AC68" s="30"/>
      <c r="AD68" s="30"/>
      <c r="AE68" s="30"/>
      <c r="AF68" s="30"/>
      <c r="AG68" s="30"/>
      <c r="AH68" s="30"/>
    </row>
    <row r="69" spans="2:34" ht="19.5" customHeight="1" thickTop="1">
      <c r="B69" s="124">
        <v>32</v>
      </c>
      <c r="C69" s="126" t="str">
        <f>VLOOKUP(B69,'пр.взв'!B69:E92,2,FALSE)</f>
        <v>ПАНФИЛОВ Александр Анатольевич</v>
      </c>
      <c r="D69" s="140" t="str">
        <f>VLOOKUP(B69,'пр.взв'!B69:F148,3,FALSE)</f>
        <v>03.06.89 кмс</v>
      </c>
      <c r="E69" s="128" t="str">
        <f>VLOOKUP(B69,'пр.взв'!B69:G148,4,FALSE)</f>
        <v>ЮФО Краснодарский край Новоросийск МО</v>
      </c>
      <c r="F69" s="123">
        <v>33</v>
      </c>
      <c r="G69" s="52">
        <v>2</v>
      </c>
      <c r="H69" s="123">
        <v>30</v>
      </c>
      <c r="I69" s="52">
        <v>3</v>
      </c>
      <c r="J69" s="123">
        <v>31</v>
      </c>
      <c r="K69" s="52">
        <v>3</v>
      </c>
      <c r="L69" s="117" t="s">
        <v>229</v>
      </c>
      <c r="M69" s="64"/>
      <c r="N69" s="117" t="s">
        <v>229</v>
      </c>
      <c r="O69" s="64"/>
      <c r="P69" s="117" t="s">
        <v>229</v>
      </c>
      <c r="Q69" s="64"/>
      <c r="R69" s="117" t="s">
        <v>229</v>
      </c>
      <c r="S69" s="64"/>
      <c r="T69" s="117" t="s">
        <v>229</v>
      </c>
      <c r="U69" s="64"/>
      <c r="V69" s="117" t="s">
        <v>229</v>
      </c>
      <c r="W69" s="64"/>
      <c r="X69" s="117" t="s">
        <v>229</v>
      </c>
      <c r="Y69" s="64"/>
      <c r="Z69" s="119">
        <v>3</v>
      </c>
      <c r="AA69" s="121">
        <f>SUM(G69+I69+K69+M69+O69+Q69+S69+U69+W69+Y69)</f>
        <v>8</v>
      </c>
      <c r="AB69" s="121">
        <v>22</v>
      </c>
      <c r="AC69" s="30"/>
      <c r="AD69" s="30"/>
      <c r="AE69" s="30"/>
      <c r="AF69" s="30"/>
      <c r="AG69" s="30"/>
      <c r="AH69" s="30"/>
    </row>
    <row r="70" spans="2:34" ht="19.5" customHeight="1" thickBot="1">
      <c r="B70" s="125"/>
      <c r="C70" s="127"/>
      <c r="D70" s="141"/>
      <c r="E70" s="129"/>
      <c r="F70" s="118"/>
      <c r="G70" s="65"/>
      <c r="H70" s="118"/>
      <c r="I70" s="65"/>
      <c r="J70" s="118"/>
      <c r="K70" s="65"/>
      <c r="L70" s="118"/>
      <c r="M70" s="65"/>
      <c r="N70" s="118"/>
      <c r="O70" s="65"/>
      <c r="P70" s="118"/>
      <c r="Q70" s="65"/>
      <c r="R70" s="118"/>
      <c r="S70" s="65"/>
      <c r="T70" s="118"/>
      <c r="U70" s="65"/>
      <c r="V70" s="118"/>
      <c r="W70" s="65"/>
      <c r="X70" s="118"/>
      <c r="Y70" s="65"/>
      <c r="Z70" s="120"/>
      <c r="AA70" s="122"/>
      <c r="AB70" s="122"/>
      <c r="AC70" s="30"/>
      <c r="AD70" s="30"/>
      <c r="AE70" s="30"/>
      <c r="AF70" s="30"/>
      <c r="AG70" s="30"/>
      <c r="AH70" s="30"/>
    </row>
    <row r="71" spans="2:34" ht="19.5" customHeight="1" thickTop="1">
      <c r="B71" s="124">
        <v>33</v>
      </c>
      <c r="C71" s="130" t="str">
        <f>VLOOKUP(B71,'пр.взв'!B71:E94,2,FALSE)</f>
        <v>СТАМКУЛОВ Ринат Сагынбекович</v>
      </c>
      <c r="D71" s="105" t="str">
        <f>VLOOKUP(B71,'пр.взв'!B71:F150,3,FALSE)</f>
        <v>09.01.90 кмс</v>
      </c>
      <c r="E71" s="105" t="str">
        <f>VLOOKUP(B71,'пр.взв'!B71:G150,4,FALSE)</f>
        <v>ЦФО Рязанская Рязань ПР</v>
      </c>
      <c r="F71" s="123">
        <v>32</v>
      </c>
      <c r="G71" s="52">
        <v>3</v>
      </c>
      <c r="H71" s="123" t="s">
        <v>237</v>
      </c>
      <c r="I71" s="52"/>
      <c r="J71" s="123">
        <v>34</v>
      </c>
      <c r="K71" s="52">
        <v>3</v>
      </c>
      <c r="L71" s="117" t="s">
        <v>229</v>
      </c>
      <c r="M71" s="64"/>
      <c r="N71" s="117" t="s">
        <v>229</v>
      </c>
      <c r="O71" s="64"/>
      <c r="P71" s="117" t="s">
        <v>229</v>
      </c>
      <c r="Q71" s="64"/>
      <c r="R71" s="117" t="s">
        <v>229</v>
      </c>
      <c r="S71" s="64"/>
      <c r="T71" s="117" t="s">
        <v>229</v>
      </c>
      <c r="U71" s="64"/>
      <c r="V71" s="117" t="s">
        <v>229</v>
      </c>
      <c r="W71" s="64"/>
      <c r="X71" s="117" t="s">
        <v>229</v>
      </c>
      <c r="Y71" s="64"/>
      <c r="Z71" s="119">
        <v>3</v>
      </c>
      <c r="AA71" s="121">
        <f>SUM(G71+I71+K71+M71+O71+Q71+S71+U71+W71+Y71)</f>
        <v>6</v>
      </c>
      <c r="AB71" s="121"/>
      <c r="AC71" s="30"/>
      <c r="AD71" s="30"/>
      <c r="AE71" s="30"/>
      <c r="AF71" s="30"/>
      <c r="AG71" s="30"/>
      <c r="AH71" s="30"/>
    </row>
    <row r="72" spans="2:34" ht="19.5" customHeight="1" thickBot="1">
      <c r="B72" s="125"/>
      <c r="C72" s="131"/>
      <c r="D72" s="132"/>
      <c r="E72" s="132"/>
      <c r="F72" s="118"/>
      <c r="G72" s="65"/>
      <c r="H72" s="118"/>
      <c r="I72" s="65"/>
      <c r="J72" s="118"/>
      <c r="K72" s="65"/>
      <c r="L72" s="118"/>
      <c r="M72" s="65"/>
      <c r="N72" s="118"/>
      <c r="O72" s="65"/>
      <c r="P72" s="118"/>
      <c r="Q72" s="65"/>
      <c r="R72" s="118"/>
      <c r="S72" s="65"/>
      <c r="T72" s="118"/>
      <c r="U72" s="65"/>
      <c r="V72" s="118"/>
      <c r="W72" s="65"/>
      <c r="X72" s="118"/>
      <c r="Y72" s="65"/>
      <c r="Z72" s="120"/>
      <c r="AA72" s="122"/>
      <c r="AB72" s="122"/>
      <c r="AC72" s="30"/>
      <c r="AD72" s="30"/>
      <c r="AE72" s="30"/>
      <c r="AF72" s="30"/>
      <c r="AG72" s="30"/>
      <c r="AH72" s="30"/>
    </row>
    <row r="73" spans="2:34" ht="19.5" customHeight="1" thickTop="1">
      <c r="B73" s="124">
        <v>34</v>
      </c>
      <c r="C73" s="126" t="str">
        <f>VLOOKUP(B73,'пр.взв'!B73:E96,2,FALSE)</f>
        <v>МИЛИШНИКОВ Владимир Владимирович</v>
      </c>
      <c r="D73" s="128" t="str">
        <f>VLOOKUP(B73,'пр.взв'!B73:F152,3,FALSE)</f>
        <v>20.03.89 мс</v>
      </c>
      <c r="E73" s="128" t="str">
        <f>VLOOKUP(B73,'пр.взв'!B73:G152,4,FALSE)</f>
        <v>Санкт-Петербург МО</v>
      </c>
      <c r="F73" s="123" t="s">
        <v>224</v>
      </c>
      <c r="G73" s="52"/>
      <c r="H73" s="123">
        <v>31</v>
      </c>
      <c r="I73" s="52">
        <v>0</v>
      </c>
      <c r="J73" s="123">
        <v>33</v>
      </c>
      <c r="K73" s="52">
        <v>1</v>
      </c>
      <c r="L73" s="123">
        <v>30</v>
      </c>
      <c r="M73" s="52">
        <v>2</v>
      </c>
      <c r="N73" s="123">
        <v>28</v>
      </c>
      <c r="O73" s="52">
        <v>3</v>
      </c>
      <c r="P73" s="117" t="s">
        <v>229</v>
      </c>
      <c r="Q73" s="64"/>
      <c r="R73" s="117" t="s">
        <v>229</v>
      </c>
      <c r="S73" s="64"/>
      <c r="T73" s="117" t="s">
        <v>229</v>
      </c>
      <c r="U73" s="64"/>
      <c r="V73" s="117" t="s">
        <v>229</v>
      </c>
      <c r="W73" s="64"/>
      <c r="X73" s="117" t="s">
        <v>229</v>
      </c>
      <c r="Y73" s="64"/>
      <c r="Z73" s="119">
        <v>4</v>
      </c>
      <c r="AA73" s="121">
        <f>SUM(G73+I73+K73+M73+O73+Q73+S73+U73+W73+Y73)</f>
        <v>6</v>
      </c>
      <c r="AB73" s="121">
        <v>8</v>
      </c>
      <c r="AC73" s="30"/>
      <c r="AD73" s="30"/>
      <c r="AE73" s="30"/>
      <c r="AF73" s="30"/>
      <c r="AG73" s="30"/>
      <c r="AH73" s="30"/>
    </row>
    <row r="74" spans="2:34" ht="19.5" customHeight="1" thickBot="1">
      <c r="B74" s="125"/>
      <c r="C74" s="127"/>
      <c r="D74" s="129"/>
      <c r="E74" s="129"/>
      <c r="F74" s="118"/>
      <c r="G74" s="65"/>
      <c r="H74" s="118"/>
      <c r="I74" s="65"/>
      <c r="J74" s="118"/>
      <c r="K74" s="65"/>
      <c r="L74" s="118"/>
      <c r="M74" s="65"/>
      <c r="N74" s="118"/>
      <c r="O74" s="65"/>
      <c r="P74" s="118"/>
      <c r="Q74" s="65"/>
      <c r="R74" s="118"/>
      <c r="S74" s="65"/>
      <c r="T74" s="118"/>
      <c r="U74" s="65"/>
      <c r="V74" s="118"/>
      <c r="W74" s="65"/>
      <c r="X74" s="118"/>
      <c r="Y74" s="65"/>
      <c r="Z74" s="120"/>
      <c r="AA74" s="122"/>
      <c r="AB74" s="122"/>
      <c r="AC74" s="30"/>
      <c r="AD74" s="30"/>
      <c r="AE74" s="30"/>
      <c r="AF74" s="30"/>
      <c r="AG74" s="30"/>
      <c r="AH74" s="30"/>
    </row>
    <row r="75" spans="2:34" ht="10.5" customHeight="1" thickTop="1">
      <c r="B75" s="62"/>
      <c r="C75" s="24"/>
      <c r="D75" s="25"/>
      <c r="E75" s="25"/>
      <c r="F75" s="26"/>
      <c r="G75" s="22"/>
      <c r="H75" s="26"/>
      <c r="I75" s="22"/>
      <c r="J75" s="26"/>
      <c r="K75" s="22"/>
      <c r="L75" s="26"/>
      <c r="M75" s="22"/>
      <c r="N75" s="26"/>
      <c r="O75" s="22"/>
      <c r="P75" s="26"/>
      <c r="Q75" s="22"/>
      <c r="R75" s="26"/>
      <c r="S75" s="22"/>
      <c r="T75" s="26"/>
      <c r="U75" s="22"/>
      <c r="V75" s="26"/>
      <c r="W75" s="22"/>
      <c r="X75" s="26"/>
      <c r="Y75" s="22"/>
      <c r="Z75" s="63"/>
      <c r="AA75" s="63"/>
      <c r="AB75" s="63"/>
      <c r="AC75" s="30"/>
      <c r="AD75" s="30"/>
      <c r="AE75" s="30"/>
      <c r="AF75" s="30"/>
      <c r="AG75" s="30"/>
      <c r="AH75" s="30"/>
    </row>
    <row r="76" spans="2:34" ht="10.5" customHeight="1">
      <c r="B76" s="62"/>
      <c r="C76" s="24"/>
      <c r="D76" s="25"/>
      <c r="E76" s="25"/>
      <c r="F76" s="26"/>
      <c r="G76" s="22"/>
      <c r="H76" s="26"/>
      <c r="I76" s="22"/>
      <c r="J76" s="26"/>
      <c r="K76" s="22"/>
      <c r="L76" s="26"/>
      <c r="M76" s="22"/>
      <c r="N76" s="26"/>
      <c r="O76" s="22"/>
      <c r="P76" s="26"/>
      <c r="Q76" s="22"/>
      <c r="R76" s="26"/>
      <c r="S76" s="22"/>
      <c r="T76" s="26"/>
      <c r="U76" s="22"/>
      <c r="V76" s="26"/>
      <c r="W76" s="22"/>
      <c r="X76" s="26"/>
      <c r="Y76" s="22"/>
      <c r="Z76" s="63"/>
      <c r="AA76" s="63"/>
      <c r="AB76" s="63"/>
      <c r="AC76" s="30"/>
      <c r="AD76" s="30"/>
      <c r="AE76" s="30"/>
      <c r="AF76" s="30"/>
      <c r="AG76" s="30"/>
      <c r="AH76" s="30"/>
    </row>
    <row r="77" spans="2:28" ht="10.5" customHeight="1">
      <c r="B77" s="62"/>
      <c r="C77" s="24"/>
      <c r="D77" s="25"/>
      <c r="E77" s="25"/>
      <c r="F77" s="26"/>
      <c r="G77" s="22"/>
      <c r="H77" s="26"/>
      <c r="I77" s="22"/>
      <c r="J77" s="26"/>
      <c r="K77" s="22"/>
      <c r="L77" s="26"/>
      <c r="M77" s="22"/>
      <c r="N77" s="26"/>
      <c r="O77" s="22"/>
      <c r="P77" s="26"/>
      <c r="Q77" s="22"/>
      <c r="R77" s="26"/>
      <c r="S77" s="22"/>
      <c r="T77" s="26"/>
      <c r="U77" s="22"/>
      <c r="V77" s="26"/>
      <c r="W77" s="22"/>
      <c r="X77" s="26"/>
      <c r="Y77" s="22"/>
      <c r="Z77" s="63"/>
      <c r="AA77" s="63"/>
      <c r="AB77" s="63"/>
    </row>
    <row r="78" spans="2:28" ht="3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6.5" customHeight="1">
      <c r="B79" s="37" t="str">
        <f>HYPERLINK('[1]реквизиты'!$A$6)</f>
        <v>Гл. судья, судья МК</v>
      </c>
      <c r="C79" s="41"/>
      <c r="D79" s="41"/>
      <c r="E79" s="42"/>
      <c r="F79" s="43"/>
      <c r="N79" s="44" t="str">
        <f>HYPERLINK('[1]реквизиты'!$G$6)</f>
        <v>Сова Б.Л.</v>
      </c>
      <c r="O79" s="42"/>
      <c r="P79" s="42"/>
      <c r="Q79" s="42"/>
      <c r="R79" s="48"/>
      <c r="S79" s="45"/>
      <c r="T79" s="48"/>
      <c r="U79" s="45"/>
      <c r="V79" s="48"/>
      <c r="W79" s="46" t="str">
        <f>HYPERLINK('[1]реквизиты'!$G$7)</f>
        <v>г.Рязань</v>
      </c>
      <c r="X79" s="48"/>
      <c r="Y79" s="45"/>
      <c r="Z79" s="30"/>
      <c r="AA79" s="30"/>
      <c r="AB79" s="30"/>
    </row>
    <row r="80" spans="2:28" ht="17.25" customHeight="1">
      <c r="B80" s="49" t="str">
        <f>HYPERLINK('[1]реквизиты'!$A$8)</f>
        <v>Гл. секретарь, судья РК</v>
      </c>
      <c r="C80" s="41"/>
      <c r="D80" s="61"/>
      <c r="E80" s="50"/>
      <c r="F80" s="51"/>
      <c r="G80" s="10"/>
      <c r="H80" s="10"/>
      <c r="I80" s="10"/>
      <c r="J80" s="10"/>
      <c r="K80" s="10"/>
      <c r="L80" s="10"/>
      <c r="M80" s="10"/>
      <c r="N80" s="44" t="str">
        <f>HYPERLINK('[1]реквизиты'!$G$8)</f>
        <v>Пчелов С.Г.</v>
      </c>
      <c r="O80" s="42"/>
      <c r="P80" s="42"/>
      <c r="Q80" s="42"/>
      <c r="R80" s="48"/>
      <c r="S80" s="45"/>
      <c r="T80" s="48"/>
      <c r="U80" s="45"/>
      <c r="V80" s="48"/>
      <c r="W80" s="46" t="str">
        <f>HYPERLINK('[1]реквизиты'!$G$9)</f>
        <v>г.Чебоксары</v>
      </c>
      <c r="X80" s="48"/>
      <c r="Y80" s="45"/>
      <c r="Z80" s="30"/>
      <c r="AA80" s="30"/>
      <c r="AB80" s="30"/>
    </row>
    <row r="81" spans="2:28" ht="10.5" customHeight="1">
      <c r="B81" s="9"/>
      <c r="C81" s="9"/>
      <c r="D81" s="38"/>
      <c r="E81" s="4"/>
      <c r="F81" s="39"/>
      <c r="G81" s="1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14:28" ht="10.5" customHeight="1"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40"/>
      <c r="C83" s="40"/>
      <c r="D83" s="40"/>
      <c r="E83" s="19"/>
      <c r="F83" s="19"/>
      <c r="H83" s="1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31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28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</row>
    <row r="172" spans="2:28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</row>
    <row r="173" spans="2:28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</row>
    <row r="174" spans="2:28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</row>
    <row r="175" spans="2:28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</row>
    <row r="176" spans="2:28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</row>
    <row r="177" spans="2:28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</row>
    <row r="178" spans="2:28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</row>
    <row r="179" spans="2:28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</row>
    <row r="180" spans="2:28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</row>
    <row r="181" spans="2:28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</row>
    <row r="182" spans="2:28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</row>
    <row r="183" spans="2:28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</row>
    <row r="184" spans="2:28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</row>
    <row r="185" spans="2:28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</row>
    <row r="186" spans="2:28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</row>
    <row r="187" spans="2:28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</row>
    <row r="188" spans="2:28" ht="15">
      <c r="B188" s="28"/>
      <c r="C188" s="27"/>
      <c r="D188" s="27"/>
      <c r="E188" s="27"/>
      <c r="F188" s="29"/>
      <c r="G188" s="26"/>
      <c r="H188" s="29"/>
      <c r="I188" s="26"/>
      <c r="J188" s="29"/>
      <c r="K188" s="26"/>
      <c r="L188" s="29"/>
      <c r="M188" s="26"/>
      <c r="N188" s="29"/>
      <c r="O188" s="26"/>
      <c r="P188" s="29"/>
      <c r="Q188" s="26"/>
      <c r="R188" s="29"/>
      <c r="S188" s="26"/>
      <c r="T188" s="29"/>
      <c r="U188" s="26"/>
      <c r="V188" s="29"/>
      <c r="W188" s="26"/>
      <c r="X188" s="29"/>
      <c r="Y188" s="26"/>
      <c r="Z188" s="30"/>
      <c r="AA188" s="30"/>
      <c r="AB188" s="30"/>
    </row>
    <row r="189" spans="2:28" ht="15.75">
      <c r="B189" s="31"/>
      <c r="C189" s="27"/>
      <c r="D189" s="27"/>
      <c r="E189" s="27"/>
      <c r="F189" s="29"/>
      <c r="G189" s="22"/>
      <c r="H189" s="29"/>
      <c r="I189" s="22"/>
      <c r="J189" s="29"/>
      <c r="K189" s="22"/>
      <c r="L189" s="29"/>
      <c r="M189" s="22"/>
      <c r="N189" s="29"/>
      <c r="O189" s="22"/>
      <c r="P189" s="29"/>
      <c r="Q189" s="22"/>
      <c r="R189" s="29"/>
      <c r="S189" s="22"/>
      <c r="T189" s="29"/>
      <c r="U189" s="22"/>
      <c r="V189" s="29"/>
      <c r="W189" s="22"/>
      <c r="X189" s="29"/>
      <c r="Y189" s="22"/>
      <c r="Z189" s="30"/>
      <c r="AA189" s="30"/>
      <c r="AB189" s="30"/>
    </row>
    <row r="190" spans="2:28" ht="15">
      <c r="B190" s="28"/>
      <c r="C190" s="27"/>
      <c r="D190" s="27"/>
      <c r="E190" s="27"/>
      <c r="F190" s="29"/>
      <c r="G190" s="26"/>
      <c r="H190" s="29"/>
      <c r="I190" s="26"/>
      <c r="J190" s="29"/>
      <c r="K190" s="26"/>
      <c r="L190" s="29"/>
      <c r="M190" s="26"/>
      <c r="N190" s="29"/>
      <c r="O190" s="26"/>
      <c r="P190" s="29"/>
      <c r="Q190" s="26"/>
      <c r="R190" s="29"/>
      <c r="S190" s="26"/>
      <c r="T190" s="29"/>
      <c r="U190" s="26"/>
      <c r="V190" s="29"/>
      <c r="W190" s="26"/>
      <c r="X190" s="29"/>
      <c r="Y190" s="26"/>
      <c r="Z190" s="30"/>
      <c r="AA190" s="30"/>
      <c r="AB190" s="30"/>
    </row>
    <row r="191" spans="2:28" ht="15.75">
      <c r="B191" s="31"/>
      <c r="C191" s="27"/>
      <c r="D191" s="27"/>
      <c r="E191" s="27"/>
      <c r="F191" s="29"/>
      <c r="G191" s="22"/>
      <c r="H191" s="29"/>
      <c r="I191" s="22"/>
      <c r="J191" s="29"/>
      <c r="K191" s="22"/>
      <c r="L191" s="29"/>
      <c r="M191" s="22"/>
      <c r="N191" s="29"/>
      <c r="O191" s="22"/>
      <c r="P191" s="29"/>
      <c r="Q191" s="22"/>
      <c r="R191" s="29"/>
      <c r="S191" s="22"/>
      <c r="T191" s="29"/>
      <c r="U191" s="22"/>
      <c r="V191" s="29"/>
      <c r="W191" s="22"/>
      <c r="X191" s="29"/>
      <c r="Y191" s="22"/>
      <c r="Z191" s="30"/>
      <c r="AA191" s="30"/>
      <c r="AB191" s="30"/>
    </row>
    <row r="192" spans="2:28" ht="15">
      <c r="B192" s="28"/>
      <c r="C192" s="27"/>
      <c r="D192" s="27"/>
      <c r="E192" s="27"/>
      <c r="F192" s="29"/>
      <c r="G192" s="26"/>
      <c r="H192" s="29"/>
      <c r="I192" s="26"/>
      <c r="J192" s="29"/>
      <c r="K192" s="26"/>
      <c r="L192" s="29"/>
      <c r="M192" s="26"/>
      <c r="N192" s="29"/>
      <c r="O192" s="26"/>
      <c r="P192" s="29"/>
      <c r="Q192" s="26"/>
      <c r="R192" s="29"/>
      <c r="S192" s="26"/>
      <c r="T192" s="29"/>
      <c r="U192" s="26"/>
      <c r="V192" s="29"/>
      <c r="W192" s="26"/>
      <c r="X192" s="29"/>
      <c r="Y192" s="26"/>
      <c r="Z192" s="30"/>
      <c r="AA192" s="30"/>
      <c r="AB192" s="30"/>
    </row>
    <row r="193" spans="2:28" ht="15.75">
      <c r="B193" s="31"/>
      <c r="C193" s="27"/>
      <c r="D193" s="27"/>
      <c r="E193" s="27"/>
      <c r="F193" s="29"/>
      <c r="G193" s="22"/>
      <c r="H193" s="29"/>
      <c r="I193" s="22"/>
      <c r="J193" s="29"/>
      <c r="K193" s="22"/>
      <c r="L193" s="29"/>
      <c r="M193" s="22"/>
      <c r="N193" s="29"/>
      <c r="O193" s="22"/>
      <c r="P193" s="29"/>
      <c r="Q193" s="22"/>
      <c r="R193" s="29"/>
      <c r="S193" s="22"/>
      <c r="T193" s="29"/>
      <c r="U193" s="22"/>
      <c r="V193" s="29"/>
      <c r="W193" s="22"/>
      <c r="X193" s="29"/>
      <c r="Y193" s="22"/>
      <c r="Z193" s="30"/>
      <c r="AA193" s="30"/>
      <c r="AB193" s="30"/>
    </row>
    <row r="194" spans="2:28" ht="15">
      <c r="B194" s="28"/>
      <c r="C194" s="27"/>
      <c r="D194" s="27"/>
      <c r="E194" s="27"/>
      <c r="F194" s="29"/>
      <c r="G194" s="26"/>
      <c r="H194" s="29"/>
      <c r="I194" s="26"/>
      <c r="J194" s="29"/>
      <c r="K194" s="26"/>
      <c r="L194" s="29"/>
      <c r="M194" s="26"/>
      <c r="N194" s="29"/>
      <c r="O194" s="26"/>
      <c r="P194" s="29"/>
      <c r="Q194" s="26"/>
      <c r="R194" s="29"/>
      <c r="S194" s="26"/>
      <c r="T194" s="29"/>
      <c r="U194" s="26"/>
      <c r="V194" s="29"/>
      <c r="W194" s="26"/>
      <c r="X194" s="29"/>
      <c r="Y194" s="26"/>
      <c r="Z194" s="30"/>
      <c r="AA194" s="30"/>
      <c r="AB194" s="30"/>
    </row>
    <row r="195" spans="2:28" ht="15.75">
      <c r="B195" s="31"/>
      <c r="C195" s="27"/>
      <c r="D195" s="27"/>
      <c r="E195" s="27"/>
      <c r="F195" s="29"/>
      <c r="G195" s="22"/>
      <c r="H195" s="29"/>
      <c r="I195" s="22"/>
      <c r="J195" s="29"/>
      <c r="K195" s="22"/>
      <c r="L195" s="29"/>
      <c r="M195" s="22"/>
      <c r="N195" s="29"/>
      <c r="O195" s="22"/>
      <c r="P195" s="29"/>
      <c r="Q195" s="22"/>
      <c r="R195" s="29"/>
      <c r="S195" s="22"/>
      <c r="T195" s="29"/>
      <c r="U195" s="22"/>
      <c r="V195" s="29"/>
      <c r="W195" s="22"/>
      <c r="X195" s="29"/>
      <c r="Y195" s="22"/>
      <c r="Z195" s="30"/>
      <c r="AA195" s="30"/>
      <c r="AB195" s="30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</sheetData>
  <sheetProtection/>
  <mergeCells count="608">
    <mergeCell ref="X63:X64"/>
    <mergeCell ref="X69:X70"/>
    <mergeCell ref="X67:X68"/>
    <mergeCell ref="Z69:Z70"/>
    <mergeCell ref="Z65:Z66"/>
    <mergeCell ref="T65:T66"/>
    <mergeCell ref="V65:V66"/>
    <mergeCell ref="V67:V68"/>
    <mergeCell ref="T67:T68"/>
    <mergeCell ref="B69:B70"/>
    <mergeCell ref="C69:C70"/>
    <mergeCell ref="D69:D70"/>
    <mergeCell ref="E69:E70"/>
    <mergeCell ref="N69:N70"/>
    <mergeCell ref="P69:P70"/>
    <mergeCell ref="F69:F70"/>
    <mergeCell ref="H69:H70"/>
    <mergeCell ref="J69:J70"/>
    <mergeCell ref="L69:L70"/>
    <mergeCell ref="R69:R70"/>
    <mergeCell ref="V69:V70"/>
    <mergeCell ref="T69:T70"/>
    <mergeCell ref="B67:B68"/>
    <mergeCell ref="C67:C68"/>
    <mergeCell ref="D67:D68"/>
    <mergeCell ref="E67:E68"/>
    <mergeCell ref="P67:P68"/>
    <mergeCell ref="R67:R68"/>
    <mergeCell ref="N67:N68"/>
    <mergeCell ref="B65:B66"/>
    <mergeCell ref="C65:C66"/>
    <mergeCell ref="D65:D66"/>
    <mergeCell ref="E65:E66"/>
    <mergeCell ref="N65:N66"/>
    <mergeCell ref="F67:F68"/>
    <mergeCell ref="H67:H68"/>
    <mergeCell ref="J67:J68"/>
    <mergeCell ref="L67:L68"/>
    <mergeCell ref="P65:P66"/>
    <mergeCell ref="P63:P64"/>
    <mergeCell ref="R63:R64"/>
    <mergeCell ref="V63:V64"/>
    <mergeCell ref="T63:T64"/>
    <mergeCell ref="F65:F66"/>
    <mergeCell ref="H65:H66"/>
    <mergeCell ref="J65:J66"/>
    <mergeCell ref="L65:L66"/>
    <mergeCell ref="R65:R66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J61:J62"/>
    <mergeCell ref="L61:L62"/>
    <mergeCell ref="N61:N62"/>
    <mergeCell ref="P61:P62"/>
    <mergeCell ref="R61:R62"/>
    <mergeCell ref="V61:V62"/>
    <mergeCell ref="B61:B62"/>
    <mergeCell ref="C61:C62"/>
    <mergeCell ref="D61:D62"/>
    <mergeCell ref="E61:E62"/>
    <mergeCell ref="F61:F62"/>
    <mergeCell ref="H61:H62"/>
    <mergeCell ref="V57:V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R51:R52"/>
    <mergeCell ref="V51:V52"/>
    <mergeCell ref="R53:R54"/>
    <mergeCell ref="V53:V54"/>
    <mergeCell ref="X53:X54"/>
    <mergeCell ref="F55:F56"/>
    <mergeCell ref="H55:H56"/>
    <mergeCell ref="J55:J56"/>
    <mergeCell ref="L55:L56"/>
    <mergeCell ref="N55:N56"/>
    <mergeCell ref="F51:F52"/>
    <mergeCell ref="H51:H52"/>
    <mergeCell ref="J51:J52"/>
    <mergeCell ref="L51:L52"/>
    <mergeCell ref="N51:N52"/>
    <mergeCell ref="P51:P52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P34:P35"/>
    <mergeCell ref="R34:R35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3:B54"/>
    <mergeCell ref="N53:N54"/>
    <mergeCell ref="T51:T52"/>
    <mergeCell ref="F53:F54"/>
    <mergeCell ref="H53:H54"/>
    <mergeCell ref="J53:J54"/>
    <mergeCell ref="L53:L54"/>
    <mergeCell ref="H12:H13"/>
    <mergeCell ref="B2:J2"/>
    <mergeCell ref="E53:E54"/>
    <mergeCell ref="D53:D54"/>
    <mergeCell ref="C53:C54"/>
    <mergeCell ref="D4:D5"/>
    <mergeCell ref="E4:E5"/>
    <mergeCell ref="F38:F39"/>
    <mergeCell ref="H38:H39"/>
    <mergeCell ref="F41:F42"/>
    <mergeCell ref="J38:J39"/>
    <mergeCell ref="V6:V7"/>
    <mergeCell ref="X6:X7"/>
    <mergeCell ref="V5:W5"/>
    <mergeCell ref="X5:Y5"/>
    <mergeCell ref="Z51:Z52"/>
    <mergeCell ref="T38:T39"/>
    <mergeCell ref="Z38:Z39"/>
    <mergeCell ref="T43:T44"/>
    <mergeCell ref="Z43:Z44"/>
    <mergeCell ref="T47:T48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8:AA39"/>
    <mergeCell ref="T36:T37"/>
    <mergeCell ref="Z36:Z37"/>
    <mergeCell ref="AA36:AA37"/>
    <mergeCell ref="V38:V39"/>
    <mergeCell ref="X38:X39"/>
    <mergeCell ref="AA43:AA44"/>
    <mergeCell ref="T41:T42"/>
    <mergeCell ref="Z41:Z42"/>
    <mergeCell ref="AA41:AA42"/>
    <mergeCell ref="X41:X42"/>
    <mergeCell ref="X43:X44"/>
    <mergeCell ref="V43:V44"/>
    <mergeCell ref="V41:V42"/>
    <mergeCell ref="AA47:AA48"/>
    <mergeCell ref="T45:T46"/>
    <mergeCell ref="Z45:Z46"/>
    <mergeCell ref="AA45:AA46"/>
    <mergeCell ref="X45:X46"/>
    <mergeCell ref="X47:X48"/>
    <mergeCell ref="Z47:Z48"/>
    <mergeCell ref="V45:V46"/>
    <mergeCell ref="X55:X56"/>
    <mergeCell ref="V55:V56"/>
    <mergeCell ref="T55:T56"/>
    <mergeCell ref="AA51:AA52"/>
    <mergeCell ref="T49:T50"/>
    <mergeCell ref="Z49:Z50"/>
    <mergeCell ref="AA49:AA50"/>
    <mergeCell ref="X49:X50"/>
    <mergeCell ref="X51:X52"/>
    <mergeCell ref="AA69:AA70"/>
    <mergeCell ref="T28:T29"/>
    <mergeCell ref="V32:V33"/>
    <mergeCell ref="Z59:Z60"/>
    <mergeCell ref="AA59:AA60"/>
    <mergeCell ref="T57:T58"/>
    <mergeCell ref="Z57:Z58"/>
    <mergeCell ref="AA57:AA58"/>
    <mergeCell ref="X57:X58"/>
    <mergeCell ref="X59:X60"/>
    <mergeCell ref="R28:R29"/>
    <mergeCell ref="T30:T31"/>
    <mergeCell ref="AA30:AA31"/>
    <mergeCell ref="AA65:AA66"/>
    <mergeCell ref="X65:X66"/>
    <mergeCell ref="Z55:Z56"/>
    <mergeCell ref="AA55:AA56"/>
    <mergeCell ref="T53:T54"/>
    <mergeCell ref="Z53:Z54"/>
    <mergeCell ref="AA53:AA54"/>
    <mergeCell ref="P53:P54"/>
    <mergeCell ref="Z67:Z68"/>
    <mergeCell ref="AA67:AA68"/>
    <mergeCell ref="D6:D7"/>
    <mergeCell ref="E6:E7"/>
    <mergeCell ref="D8:D9"/>
    <mergeCell ref="E8:E9"/>
    <mergeCell ref="E16:E17"/>
    <mergeCell ref="E18:E19"/>
    <mergeCell ref="E43:E44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1:E42"/>
    <mergeCell ref="E22:E23"/>
    <mergeCell ref="D36:D37"/>
    <mergeCell ref="E36:E37"/>
    <mergeCell ref="E34:E35"/>
    <mergeCell ref="B28:B29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55:E56"/>
    <mergeCell ref="B49:B50"/>
    <mergeCell ref="C49:C50"/>
    <mergeCell ref="D49:D50"/>
    <mergeCell ref="E49:E50"/>
    <mergeCell ref="E47:E48"/>
    <mergeCell ref="C47:C48"/>
    <mergeCell ref="D47:D48"/>
    <mergeCell ref="D57:D58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B59:B60"/>
    <mergeCell ref="B55:B56"/>
    <mergeCell ref="B51:B52"/>
    <mergeCell ref="B47:B48"/>
    <mergeCell ref="B57:B58"/>
    <mergeCell ref="C57:C58"/>
    <mergeCell ref="L36:L37"/>
    <mergeCell ref="N36:N37"/>
    <mergeCell ref="H34:H35"/>
    <mergeCell ref="F36:F37"/>
    <mergeCell ref="H36:H37"/>
    <mergeCell ref="J34:J35"/>
    <mergeCell ref="AH62:AI63"/>
    <mergeCell ref="AJ62:AK63"/>
    <mergeCell ref="AL62:AM63"/>
    <mergeCell ref="L34:L35"/>
    <mergeCell ref="N34:N35"/>
    <mergeCell ref="Z63:Z64"/>
    <mergeCell ref="AA63:AA64"/>
    <mergeCell ref="T61:T62"/>
    <mergeCell ref="Z61:Z62"/>
    <mergeCell ref="AA61:AA62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1:AB42"/>
    <mergeCell ref="AB26:AB27"/>
    <mergeCell ref="AB28:AB29"/>
    <mergeCell ref="AB30:AB31"/>
    <mergeCell ref="AB32:AB33"/>
    <mergeCell ref="B40:AB40"/>
    <mergeCell ref="J36:J37"/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67:AB68"/>
    <mergeCell ref="AB69:AB70"/>
    <mergeCell ref="AB59:AB60"/>
    <mergeCell ref="AB61:AB62"/>
    <mergeCell ref="AB63:AB64"/>
    <mergeCell ref="AB65:AB66"/>
    <mergeCell ref="B71:B72"/>
    <mergeCell ref="C71:C72"/>
    <mergeCell ref="D71:D72"/>
    <mergeCell ref="E71:E72"/>
    <mergeCell ref="F71:F72"/>
    <mergeCell ref="H71:H72"/>
    <mergeCell ref="J71:J72"/>
    <mergeCell ref="L71:L72"/>
    <mergeCell ref="N71:N72"/>
    <mergeCell ref="P71:P72"/>
    <mergeCell ref="R71:R72"/>
    <mergeCell ref="T71:T72"/>
    <mergeCell ref="V71:V72"/>
    <mergeCell ref="X71:X72"/>
    <mergeCell ref="Z71:Z72"/>
    <mergeCell ref="AA71:AA72"/>
    <mergeCell ref="AB71:AB72"/>
    <mergeCell ref="B73:B74"/>
    <mergeCell ref="C73:C74"/>
    <mergeCell ref="D73:D74"/>
    <mergeCell ref="E73:E74"/>
    <mergeCell ref="F73:F74"/>
    <mergeCell ref="H73:H74"/>
    <mergeCell ref="J73:J74"/>
    <mergeCell ref="L73:L74"/>
    <mergeCell ref="N73:N74"/>
    <mergeCell ref="P73:P74"/>
    <mergeCell ref="R73:R74"/>
    <mergeCell ref="T73:T74"/>
    <mergeCell ref="V73:V74"/>
    <mergeCell ref="X73:X74"/>
    <mergeCell ref="Z73:Z74"/>
    <mergeCell ref="AA73:AA74"/>
    <mergeCell ref="AB73:AB7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2">
      <selection activeCell="E79" sqref="E79:E8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0" t="s">
        <v>71</v>
      </c>
      <c r="B1" s="220"/>
      <c r="C1" s="220"/>
      <c r="D1" s="220"/>
      <c r="E1" s="220"/>
      <c r="F1" s="220"/>
      <c r="G1" s="220"/>
    </row>
    <row r="2" spans="1:10" ht="24" customHeight="1">
      <c r="A2" s="194" t="str">
        <f>HYPERLINK('[1]реквизиты'!$A$2)</f>
        <v>Первенство России по самбо среди юниоров до 23 лет.</v>
      </c>
      <c r="B2" s="195"/>
      <c r="C2" s="195"/>
      <c r="D2" s="195"/>
      <c r="E2" s="195"/>
      <c r="F2" s="195"/>
      <c r="G2" s="195"/>
      <c r="H2" s="5"/>
      <c r="I2" s="5"/>
      <c r="J2" s="5"/>
    </row>
    <row r="3" spans="1:7" ht="15" customHeight="1">
      <c r="A3" s="196" t="str">
        <f>HYPERLINK('[1]реквизиты'!$A$3)</f>
        <v>22-26 января 2010г.</v>
      </c>
      <c r="B3" s="196"/>
      <c r="C3" s="196"/>
      <c r="D3" s="196"/>
      <c r="E3" s="196"/>
      <c r="F3" s="196"/>
      <c r="G3" s="196"/>
    </row>
    <row r="4" ht="12.75">
      <c r="D4" s="40" t="s">
        <v>222</v>
      </c>
    </row>
    <row r="5" spans="1:7" ht="12.75">
      <c r="A5" s="189" t="s">
        <v>1</v>
      </c>
      <c r="B5" s="197" t="s">
        <v>5</v>
      </c>
      <c r="C5" s="189" t="s">
        <v>2</v>
      </c>
      <c r="D5" s="189" t="s">
        <v>3</v>
      </c>
      <c r="E5" s="189" t="s">
        <v>39</v>
      </c>
      <c r="F5" s="189" t="s">
        <v>8</v>
      </c>
      <c r="G5" s="189" t="s">
        <v>9</v>
      </c>
    </row>
    <row r="6" spans="1:7" ht="12.75">
      <c r="A6" s="189"/>
      <c r="B6" s="189"/>
      <c r="C6" s="189"/>
      <c r="D6" s="189"/>
      <c r="E6" s="189"/>
      <c r="F6" s="189"/>
      <c r="G6" s="189"/>
    </row>
    <row r="7" spans="1:7" ht="12.75" customHeight="1">
      <c r="A7" s="192" t="s">
        <v>10</v>
      </c>
      <c r="B7" s="193">
        <v>1</v>
      </c>
      <c r="C7" s="188" t="s">
        <v>193</v>
      </c>
      <c r="D7" s="189" t="s">
        <v>194</v>
      </c>
      <c r="E7" s="190" t="s">
        <v>195</v>
      </c>
      <c r="F7" s="191" t="s">
        <v>196</v>
      </c>
      <c r="G7" s="187" t="s">
        <v>197</v>
      </c>
    </row>
    <row r="8" spans="1:7" ht="12.75">
      <c r="A8" s="192"/>
      <c r="B8" s="193"/>
      <c r="C8" s="188"/>
      <c r="D8" s="189"/>
      <c r="E8" s="190"/>
      <c r="F8" s="191"/>
      <c r="G8" s="187"/>
    </row>
    <row r="9" spans="1:7" ht="12.75" customHeight="1">
      <c r="A9" s="192" t="s">
        <v>11</v>
      </c>
      <c r="B9" s="193">
        <v>2</v>
      </c>
      <c r="C9" s="188" t="s">
        <v>129</v>
      </c>
      <c r="D9" s="189" t="s">
        <v>130</v>
      </c>
      <c r="E9" s="190" t="s">
        <v>131</v>
      </c>
      <c r="F9" s="191"/>
      <c r="G9" s="187" t="s">
        <v>132</v>
      </c>
    </row>
    <row r="10" spans="1:7" ht="12.75" customHeight="1">
      <c r="A10" s="192"/>
      <c r="B10" s="193"/>
      <c r="C10" s="188"/>
      <c r="D10" s="189"/>
      <c r="E10" s="190"/>
      <c r="F10" s="191"/>
      <c r="G10" s="187"/>
    </row>
    <row r="11" spans="1:7" ht="12.75" customHeight="1">
      <c r="A11" s="192" t="s">
        <v>12</v>
      </c>
      <c r="B11" s="193">
        <v>3</v>
      </c>
      <c r="C11" s="188" t="s">
        <v>115</v>
      </c>
      <c r="D11" s="189" t="s">
        <v>116</v>
      </c>
      <c r="E11" s="190" t="s">
        <v>112</v>
      </c>
      <c r="F11" s="191" t="s">
        <v>117</v>
      </c>
      <c r="G11" s="187" t="s">
        <v>114</v>
      </c>
    </row>
    <row r="12" spans="1:7" ht="12.75" customHeight="1">
      <c r="A12" s="192"/>
      <c r="B12" s="193"/>
      <c r="C12" s="188"/>
      <c r="D12" s="189"/>
      <c r="E12" s="190"/>
      <c r="F12" s="191"/>
      <c r="G12" s="187"/>
    </row>
    <row r="13" spans="1:7" ht="12.75" customHeight="1">
      <c r="A13" s="192" t="s">
        <v>13</v>
      </c>
      <c r="B13" s="193">
        <v>4</v>
      </c>
      <c r="C13" s="188" t="s">
        <v>211</v>
      </c>
      <c r="D13" s="189" t="s">
        <v>212</v>
      </c>
      <c r="E13" s="190" t="s">
        <v>213</v>
      </c>
      <c r="F13" s="191"/>
      <c r="G13" s="187" t="s">
        <v>214</v>
      </c>
    </row>
    <row r="14" spans="1:7" ht="12.75" customHeight="1">
      <c r="A14" s="192"/>
      <c r="B14" s="193"/>
      <c r="C14" s="188"/>
      <c r="D14" s="189"/>
      <c r="E14" s="190"/>
      <c r="F14" s="191"/>
      <c r="G14" s="187"/>
    </row>
    <row r="15" spans="1:7" ht="12.75" customHeight="1">
      <c r="A15" s="192" t="s">
        <v>14</v>
      </c>
      <c r="B15" s="193">
        <v>5</v>
      </c>
      <c r="C15" s="188" t="s">
        <v>80</v>
      </c>
      <c r="D15" s="189" t="s">
        <v>81</v>
      </c>
      <c r="E15" s="190" t="s">
        <v>82</v>
      </c>
      <c r="F15" s="191" t="s">
        <v>83</v>
      </c>
      <c r="G15" s="187" t="s">
        <v>84</v>
      </c>
    </row>
    <row r="16" spans="1:7" ht="12.75" customHeight="1">
      <c r="A16" s="192"/>
      <c r="B16" s="193"/>
      <c r="C16" s="188"/>
      <c r="D16" s="189"/>
      <c r="E16" s="190"/>
      <c r="F16" s="191"/>
      <c r="G16" s="187"/>
    </row>
    <row r="17" spans="1:7" ht="12.75" customHeight="1">
      <c r="A17" s="192" t="s">
        <v>15</v>
      </c>
      <c r="B17" s="193">
        <v>6</v>
      </c>
      <c r="C17" s="188" t="s">
        <v>153</v>
      </c>
      <c r="D17" s="189" t="s">
        <v>154</v>
      </c>
      <c r="E17" s="190" t="s">
        <v>155</v>
      </c>
      <c r="F17" s="191" t="s">
        <v>156</v>
      </c>
      <c r="G17" s="187" t="s">
        <v>157</v>
      </c>
    </row>
    <row r="18" spans="1:7" ht="12.75" customHeight="1">
      <c r="A18" s="192"/>
      <c r="B18" s="193"/>
      <c r="C18" s="188"/>
      <c r="D18" s="189"/>
      <c r="E18" s="190"/>
      <c r="F18" s="191"/>
      <c r="G18" s="187"/>
    </row>
    <row r="19" spans="1:7" ht="12.75" customHeight="1">
      <c r="A19" s="192" t="s">
        <v>16</v>
      </c>
      <c r="B19" s="193">
        <v>7</v>
      </c>
      <c r="C19" s="188" t="s">
        <v>144</v>
      </c>
      <c r="D19" s="189" t="s">
        <v>145</v>
      </c>
      <c r="E19" s="190" t="s">
        <v>146</v>
      </c>
      <c r="F19" s="191"/>
      <c r="G19" s="187" t="s">
        <v>147</v>
      </c>
    </row>
    <row r="20" spans="1:7" ht="12.75" customHeight="1">
      <c r="A20" s="192"/>
      <c r="B20" s="193"/>
      <c r="C20" s="188"/>
      <c r="D20" s="189"/>
      <c r="E20" s="190"/>
      <c r="F20" s="191"/>
      <c r="G20" s="187"/>
    </row>
    <row r="21" spans="1:7" ht="12.75" customHeight="1">
      <c r="A21" s="192" t="s">
        <v>17</v>
      </c>
      <c r="B21" s="193">
        <v>8</v>
      </c>
      <c r="C21" s="188" t="s">
        <v>118</v>
      </c>
      <c r="D21" s="189" t="s">
        <v>119</v>
      </c>
      <c r="E21" s="190" t="s">
        <v>107</v>
      </c>
      <c r="F21" s="191" t="s">
        <v>120</v>
      </c>
      <c r="G21" s="187" t="s">
        <v>121</v>
      </c>
    </row>
    <row r="22" spans="1:7" ht="12.75" customHeight="1">
      <c r="A22" s="192"/>
      <c r="B22" s="193"/>
      <c r="C22" s="188"/>
      <c r="D22" s="189"/>
      <c r="E22" s="190"/>
      <c r="F22" s="191"/>
      <c r="G22" s="187"/>
    </row>
    <row r="23" spans="1:7" ht="12.75" customHeight="1">
      <c r="A23" s="192" t="s">
        <v>18</v>
      </c>
      <c r="B23" s="193">
        <v>9</v>
      </c>
      <c r="C23" s="188" t="s">
        <v>125</v>
      </c>
      <c r="D23" s="189" t="s">
        <v>126</v>
      </c>
      <c r="E23" s="190" t="s">
        <v>127</v>
      </c>
      <c r="F23" s="191"/>
      <c r="G23" s="187" t="s">
        <v>128</v>
      </c>
    </row>
    <row r="24" spans="1:7" ht="12.75" customHeight="1">
      <c r="A24" s="192"/>
      <c r="B24" s="193"/>
      <c r="C24" s="188"/>
      <c r="D24" s="189"/>
      <c r="E24" s="190"/>
      <c r="F24" s="191"/>
      <c r="G24" s="187"/>
    </row>
    <row r="25" spans="1:7" ht="12.75" customHeight="1">
      <c r="A25" s="192" t="s">
        <v>19</v>
      </c>
      <c r="B25" s="193">
        <v>10</v>
      </c>
      <c r="C25" s="188" t="s">
        <v>167</v>
      </c>
      <c r="D25" s="189" t="s">
        <v>168</v>
      </c>
      <c r="E25" s="190" t="s">
        <v>169</v>
      </c>
      <c r="F25" s="191"/>
      <c r="G25" s="187" t="s">
        <v>170</v>
      </c>
    </row>
    <row r="26" spans="1:7" ht="12.75" customHeight="1">
      <c r="A26" s="192"/>
      <c r="B26" s="193"/>
      <c r="C26" s="188"/>
      <c r="D26" s="189"/>
      <c r="E26" s="190"/>
      <c r="F26" s="191"/>
      <c r="G26" s="187"/>
    </row>
    <row r="27" spans="1:7" ht="12.75" customHeight="1">
      <c r="A27" s="192" t="s">
        <v>20</v>
      </c>
      <c r="B27" s="193">
        <v>11</v>
      </c>
      <c r="C27" s="188" t="s">
        <v>207</v>
      </c>
      <c r="D27" s="189" t="s">
        <v>208</v>
      </c>
      <c r="E27" s="190" t="s">
        <v>209</v>
      </c>
      <c r="F27" s="191"/>
      <c r="G27" s="187" t="s">
        <v>210</v>
      </c>
    </row>
    <row r="28" spans="1:7" ht="12.75" customHeight="1">
      <c r="A28" s="192"/>
      <c r="B28" s="193"/>
      <c r="C28" s="188"/>
      <c r="D28" s="189"/>
      <c r="E28" s="190"/>
      <c r="F28" s="191"/>
      <c r="G28" s="187"/>
    </row>
    <row r="29" spans="1:7" ht="12.75" customHeight="1">
      <c r="A29" s="192" t="s">
        <v>21</v>
      </c>
      <c r="B29" s="193">
        <v>12</v>
      </c>
      <c r="C29" s="188" t="s">
        <v>189</v>
      </c>
      <c r="D29" s="189" t="s">
        <v>190</v>
      </c>
      <c r="E29" s="190" t="s">
        <v>191</v>
      </c>
      <c r="F29" s="191"/>
      <c r="G29" s="187" t="s">
        <v>192</v>
      </c>
    </row>
    <row r="30" spans="1:7" ht="12.75">
      <c r="A30" s="192"/>
      <c r="B30" s="193"/>
      <c r="C30" s="188"/>
      <c r="D30" s="189"/>
      <c r="E30" s="190"/>
      <c r="F30" s="191"/>
      <c r="G30" s="187"/>
    </row>
    <row r="31" spans="1:7" ht="12.75" customHeight="1">
      <c r="A31" s="192" t="s">
        <v>40</v>
      </c>
      <c r="B31" s="193">
        <v>13</v>
      </c>
      <c r="C31" s="188" t="s">
        <v>176</v>
      </c>
      <c r="D31" s="189" t="s">
        <v>177</v>
      </c>
      <c r="E31" s="190" t="s">
        <v>173</v>
      </c>
      <c r="F31" s="191" t="s">
        <v>178</v>
      </c>
      <c r="G31" s="187" t="s">
        <v>179</v>
      </c>
    </row>
    <row r="32" spans="1:7" ht="12.75">
      <c r="A32" s="192"/>
      <c r="B32" s="193"/>
      <c r="C32" s="188"/>
      <c r="D32" s="189"/>
      <c r="E32" s="190"/>
      <c r="F32" s="191"/>
      <c r="G32" s="187"/>
    </row>
    <row r="33" spans="1:7" ht="12.75" customHeight="1">
      <c r="A33" s="192" t="s">
        <v>41</v>
      </c>
      <c r="B33" s="193">
        <v>14</v>
      </c>
      <c r="C33" s="188" t="s">
        <v>138</v>
      </c>
      <c r="D33" s="189" t="s">
        <v>139</v>
      </c>
      <c r="E33" s="190" t="s">
        <v>140</v>
      </c>
      <c r="F33" s="191"/>
      <c r="G33" s="187" t="s">
        <v>141</v>
      </c>
    </row>
    <row r="34" spans="1:7" ht="12.75">
      <c r="A34" s="192"/>
      <c r="B34" s="193"/>
      <c r="C34" s="188"/>
      <c r="D34" s="189"/>
      <c r="E34" s="190"/>
      <c r="F34" s="191"/>
      <c r="G34" s="187"/>
    </row>
    <row r="35" spans="1:7" ht="12.75" customHeight="1">
      <c r="A35" s="192" t="s">
        <v>42</v>
      </c>
      <c r="B35" s="193">
        <v>15</v>
      </c>
      <c r="C35" s="188" t="s">
        <v>180</v>
      </c>
      <c r="D35" s="189" t="s">
        <v>181</v>
      </c>
      <c r="E35" s="190" t="s">
        <v>182</v>
      </c>
      <c r="F35" s="191" t="s">
        <v>183</v>
      </c>
      <c r="G35" s="187" t="s">
        <v>184</v>
      </c>
    </row>
    <row r="36" spans="1:7" ht="12.75">
      <c r="A36" s="192"/>
      <c r="B36" s="193"/>
      <c r="C36" s="188"/>
      <c r="D36" s="189"/>
      <c r="E36" s="190"/>
      <c r="F36" s="191"/>
      <c r="G36" s="187"/>
    </row>
    <row r="37" spans="1:7" ht="12.75" customHeight="1">
      <c r="A37" s="192" t="s">
        <v>43</v>
      </c>
      <c r="B37" s="193">
        <v>16</v>
      </c>
      <c r="C37" s="188" t="s">
        <v>158</v>
      </c>
      <c r="D37" s="189" t="s">
        <v>159</v>
      </c>
      <c r="E37" s="190" t="s">
        <v>160</v>
      </c>
      <c r="F37" s="191"/>
      <c r="G37" s="187" t="s">
        <v>161</v>
      </c>
    </row>
    <row r="38" spans="1:7" ht="12.75">
      <c r="A38" s="192"/>
      <c r="B38" s="193"/>
      <c r="C38" s="188"/>
      <c r="D38" s="189"/>
      <c r="E38" s="190"/>
      <c r="F38" s="191"/>
      <c r="G38" s="187"/>
    </row>
    <row r="39" spans="1:7" ht="12.75" customHeight="1">
      <c r="A39" s="192" t="s">
        <v>44</v>
      </c>
      <c r="B39" s="198">
        <v>17</v>
      </c>
      <c r="C39" s="188" t="s">
        <v>89</v>
      </c>
      <c r="D39" s="189" t="s">
        <v>90</v>
      </c>
      <c r="E39" s="190" t="s">
        <v>91</v>
      </c>
      <c r="F39" s="191"/>
      <c r="G39" s="187" t="s">
        <v>92</v>
      </c>
    </row>
    <row r="40" spans="1:7" ht="12.75">
      <c r="A40" s="192"/>
      <c r="B40" s="199"/>
      <c r="C40" s="188"/>
      <c r="D40" s="189"/>
      <c r="E40" s="190"/>
      <c r="F40" s="191"/>
      <c r="G40" s="187"/>
    </row>
    <row r="41" spans="1:7" ht="12.75" customHeight="1">
      <c r="A41" s="192" t="s">
        <v>45</v>
      </c>
      <c r="B41" s="193">
        <v>18</v>
      </c>
      <c r="C41" s="188" t="s">
        <v>95</v>
      </c>
      <c r="D41" s="189" t="s">
        <v>96</v>
      </c>
      <c r="E41" s="190" t="s">
        <v>97</v>
      </c>
      <c r="F41" s="191" t="s">
        <v>98</v>
      </c>
      <c r="G41" s="187" t="s">
        <v>99</v>
      </c>
    </row>
    <row r="42" spans="1:7" ht="12.75">
      <c r="A42" s="192"/>
      <c r="B42" s="193"/>
      <c r="C42" s="188"/>
      <c r="D42" s="189"/>
      <c r="E42" s="190"/>
      <c r="F42" s="191"/>
      <c r="G42" s="187"/>
    </row>
    <row r="43" spans="1:7" ht="12.75" customHeight="1">
      <c r="A43" s="192" t="s">
        <v>46</v>
      </c>
      <c r="B43" s="193">
        <v>19</v>
      </c>
      <c r="C43" s="188" t="s">
        <v>215</v>
      </c>
      <c r="D43" s="189" t="s">
        <v>216</v>
      </c>
      <c r="E43" s="190" t="s">
        <v>217</v>
      </c>
      <c r="F43" s="191"/>
      <c r="G43" s="187" t="s">
        <v>218</v>
      </c>
    </row>
    <row r="44" spans="1:7" ht="12.75">
      <c r="A44" s="192"/>
      <c r="B44" s="193"/>
      <c r="C44" s="188"/>
      <c r="D44" s="189"/>
      <c r="E44" s="190"/>
      <c r="F44" s="191"/>
      <c r="G44" s="187"/>
    </row>
    <row r="45" spans="1:7" ht="12.75" customHeight="1">
      <c r="A45" s="192" t="s">
        <v>47</v>
      </c>
      <c r="B45" s="193">
        <v>20</v>
      </c>
      <c r="C45" s="188" t="s">
        <v>105</v>
      </c>
      <c r="D45" s="189" t="s">
        <v>106</v>
      </c>
      <c r="E45" s="190" t="s">
        <v>107</v>
      </c>
      <c r="F45" s="191" t="s">
        <v>108</v>
      </c>
      <c r="G45" s="187" t="s">
        <v>109</v>
      </c>
    </row>
    <row r="46" spans="1:7" ht="12.75">
      <c r="A46" s="192"/>
      <c r="B46" s="193"/>
      <c r="C46" s="188"/>
      <c r="D46" s="189"/>
      <c r="E46" s="190"/>
      <c r="F46" s="191"/>
      <c r="G46" s="187"/>
    </row>
    <row r="47" spans="1:7" ht="12.75" customHeight="1">
      <c r="A47" s="192" t="s">
        <v>48</v>
      </c>
      <c r="B47" s="193">
        <v>21</v>
      </c>
      <c r="C47" s="188" t="s">
        <v>227</v>
      </c>
      <c r="D47" s="189" t="s">
        <v>219</v>
      </c>
      <c r="E47" s="190" t="s">
        <v>220</v>
      </c>
      <c r="F47" s="191"/>
      <c r="G47" s="187" t="s">
        <v>221</v>
      </c>
    </row>
    <row r="48" spans="1:7" ht="12.75">
      <c r="A48" s="192"/>
      <c r="B48" s="193"/>
      <c r="C48" s="188"/>
      <c r="D48" s="189"/>
      <c r="E48" s="190"/>
      <c r="F48" s="191"/>
      <c r="G48" s="187"/>
    </row>
    <row r="49" spans="1:7" ht="12.75" customHeight="1">
      <c r="A49" s="192" t="s">
        <v>49</v>
      </c>
      <c r="B49" s="193">
        <v>22</v>
      </c>
      <c r="C49" s="188" t="s">
        <v>85</v>
      </c>
      <c r="D49" s="189" t="s">
        <v>86</v>
      </c>
      <c r="E49" s="190" t="s">
        <v>82</v>
      </c>
      <c r="F49" s="191" t="s">
        <v>87</v>
      </c>
      <c r="G49" s="187" t="s">
        <v>88</v>
      </c>
    </row>
    <row r="50" spans="1:7" ht="12.75">
      <c r="A50" s="192"/>
      <c r="B50" s="193"/>
      <c r="C50" s="188"/>
      <c r="D50" s="189"/>
      <c r="E50" s="190"/>
      <c r="F50" s="191"/>
      <c r="G50" s="187"/>
    </row>
    <row r="51" spans="1:7" ht="12.75" customHeight="1">
      <c r="A51" s="192" t="s">
        <v>50</v>
      </c>
      <c r="B51" s="208">
        <v>23</v>
      </c>
      <c r="C51" s="200" t="s">
        <v>93</v>
      </c>
      <c r="D51" s="202" t="s">
        <v>94</v>
      </c>
      <c r="E51" s="204" t="s">
        <v>91</v>
      </c>
      <c r="F51" s="205"/>
      <c r="G51" s="207" t="s">
        <v>92</v>
      </c>
    </row>
    <row r="52" spans="1:7" ht="12.75">
      <c r="A52" s="192"/>
      <c r="B52" s="209"/>
      <c r="C52" s="201"/>
      <c r="D52" s="203"/>
      <c r="E52" s="190"/>
      <c r="F52" s="206"/>
      <c r="G52" s="187"/>
    </row>
    <row r="53" spans="1:7" ht="12.75" customHeight="1">
      <c r="A53" s="192" t="s">
        <v>51</v>
      </c>
      <c r="B53" s="193">
        <v>24</v>
      </c>
      <c r="C53" s="188" t="s">
        <v>198</v>
      </c>
      <c r="D53" s="189" t="s">
        <v>199</v>
      </c>
      <c r="E53" s="190" t="s">
        <v>195</v>
      </c>
      <c r="F53" s="191" t="s">
        <v>200</v>
      </c>
      <c r="G53" s="187" t="s">
        <v>201</v>
      </c>
    </row>
    <row r="54" spans="1:7" ht="12.75">
      <c r="A54" s="192"/>
      <c r="B54" s="193"/>
      <c r="C54" s="188"/>
      <c r="D54" s="189"/>
      <c r="E54" s="190"/>
      <c r="F54" s="191"/>
      <c r="G54" s="187"/>
    </row>
    <row r="55" spans="1:7" ht="12.75" customHeight="1">
      <c r="A55" s="192" t="s">
        <v>52</v>
      </c>
      <c r="B55" s="193">
        <v>25</v>
      </c>
      <c r="C55" s="188" t="s">
        <v>100</v>
      </c>
      <c r="D55" s="189" t="s">
        <v>101</v>
      </c>
      <c r="E55" s="190" t="s">
        <v>102</v>
      </c>
      <c r="F55" s="191" t="s">
        <v>103</v>
      </c>
      <c r="G55" s="187" t="s">
        <v>104</v>
      </c>
    </row>
    <row r="56" spans="1:7" ht="12.75">
      <c r="A56" s="192"/>
      <c r="B56" s="193"/>
      <c r="C56" s="188"/>
      <c r="D56" s="189"/>
      <c r="E56" s="190"/>
      <c r="F56" s="191"/>
      <c r="G56" s="187"/>
    </row>
    <row r="57" spans="1:7" ht="12.75" customHeight="1">
      <c r="A57" s="192" t="s">
        <v>53</v>
      </c>
      <c r="B57" s="193">
        <v>26</v>
      </c>
      <c r="C57" s="188" t="s">
        <v>122</v>
      </c>
      <c r="D57" s="210" t="s">
        <v>123</v>
      </c>
      <c r="E57" s="190" t="s">
        <v>107</v>
      </c>
      <c r="F57" s="191" t="s">
        <v>124</v>
      </c>
      <c r="G57" s="187" t="s">
        <v>121</v>
      </c>
    </row>
    <row r="58" spans="1:7" ht="12.75">
      <c r="A58" s="192"/>
      <c r="B58" s="193"/>
      <c r="C58" s="188"/>
      <c r="D58" s="189"/>
      <c r="E58" s="190"/>
      <c r="F58" s="191"/>
      <c r="G58" s="187"/>
    </row>
    <row r="59" spans="1:7" ht="12.75" customHeight="1">
      <c r="A59" s="192" t="s">
        <v>54</v>
      </c>
      <c r="B59" s="193">
        <v>27</v>
      </c>
      <c r="C59" s="188" t="s">
        <v>202</v>
      </c>
      <c r="D59" s="189" t="s">
        <v>203</v>
      </c>
      <c r="E59" s="190" t="s">
        <v>204</v>
      </c>
      <c r="F59" s="191" t="s">
        <v>205</v>
      </c>
      <c r="G59" s="187" t="s">
        <v>206</v>
      </c>
    </row>
    <row r="60" spans="1:7" ht="12.75">
      <c r="A60" s="192"/>
      <c r="B60" s="193"/>
      <c r="C60" s="188"/>
      <c r="D60" s="189"/>
      <c r="E60" s="190"/>
      <c r="F60" s="191"/>
      <c r="G60" s="187"/>
    </row>
    <row r="61" spans="1:7" ht="12.75" customHeight="1">
      <c r="A61" s="192" t="s">
        <v>55</v>
      </c>
      <c r="B61" s="193">
        <v>28</v>
      </c>
      <c r="C61" s="188" t="s">
        <v>162</v>
      </c>
      <c r="D61" s="189" t="s">
        <v>163</v>
      </c>
      <c r="E61" s="190" t="s">
        <v>164</v>
      </c>
      <c r="F61" s="191" t="s">
        <v>165</v>
      </c>
      <c r="G61" s="187" t="s">
        <v>166</v>
      </c>
    </row>
    <row r="62" spans="1:7" ht="12.75">
      <c r="A62" s="192"/>
      <c r="B62" s="193"/>
      <c r="C62" s="188"/>
      <c r="D62" s="189"/>
      <c r="E62" s="190"/>
      <c r="F62" s="191"/>
      <c r="G62" s="187"/>
    </row>
    <row r="63" spans="1:7" ht="12.75" customHeight="1">
      <c r="A63" s="192" t="s">
        <v>56</v>
      </c>
      <c r="B63" s="193">
        <v>29</v>
      </c>
      <c r="C63" s="188" t="s">
        <v>142</v>
      </c>
      <c r="D63" s="189" t="s">
        <v>143</v>
      </c>
      <c r="E63" s="190" t="s">
        <v>140</v>
      </c>
      <c r="F63" s="191"/>
      <c r="G63" s="187" t="s">
        <v>141</v>
      </c>
    </row>
    <row r="64" spans="1:7" ht="12.75">
      <c r="A64" s="192"/>
      <c r="B64" s="193"/>
      <c r="C64" s="188"/>
      <c r="D64" s="189"/>
      <c r="E64" s="190"/>
      <c r="F64" s="191"/>
      <c r="G64" s="187"/>
    </row>
    <row r="65" spans="1:7" ht="12.75" customHeight="1">
      <c r="A65" s="192" t="s">
        <v>57</v>
      </c>
      <c r="B65" s="193">
        <v>30</v>
      </c>
      <c r="C65" s="188" t="s">
        <v>185</v>
      </c>
      <c r="D65" s="189" t="s">
        <v>186</v>
      </c>
      <c r="E65" s="190" t="s">
        <v>187</v>
      </c>
      <c r="F65" s="191"/>
      <c r="G65" s="187" t="s">
        <v>188</v>
      </c>
    </row>
    <row r="66" spans="1:7" ht="12.75">
      <c r="A66" s="192"/>
      <c r="B66" s="193"/>
      <c r="C66" s="188"/>
      <c r="D66" s="189"/>
      <c r="E66" s="190"/>
      <c r="F66" s="191"/>
      <c r="G66" s="187"/>
    </row>
    <row r="67" spans="1:7" ht="12.75" customHeight="1">
      <c r="A67" s="192" t="s">
        <v>58</v>
      </c>
      <c r="B67" s="193">
        <v>31</v>
      </c>
      <c r="C67" s="188" t="s">
        <v>110</v>
      </c>
      <c r="D67" s="189" t="s">
        <v>111</v>
      </c>
      <c r="E67" s="190" t="s">
        <v>112</v>
      </c>
      <c r="F67" s="191" t="s">
        <v>113</v>
      </c>
      <c r="G67" s="187" t="s">
        <v>114</v>
      </c>
    </row>
    <row r="68" spans="1:7" ht="12.75">
      <c r="A68" s="192"/>
      <c r="B68" s="193"/>
      <c r="C68" s="188"/>
      <c r="D68" s="189"/>
      <c r="E68" s="190"/>
      <c r="F68" s="191"/>
      <c r="G68" s="187"/>
    </row>
    <row r="69" spans="1:7" ht="12.75" customHeight="1">
      <c r="A69" s="192" t="s">
        <v>59</v>
      </c>
      <c r="B69" s="193">
        <v>32</v>
      </c>
      <c r="C69" s="188" t="s">
        <v>133</v>
      </c>
      <c r="D69" s="189" t="s">
        <v>134</v>
      </c>
      <c r="E69" s="190" t="s">
        <v>135</v>
      </c>
      <c r="F69" s="191" t="s">
        <v>136</v>
      </c>
      <c r="G69" s="187" t="s">
        <v>137</v>
      </c>
    </row>
    <row r="70" spans="1:7" ht="12.75">
      <c r="A70" s="192"/>
      <c r="B70" s="193"/>
      <c r="C70" s="188"/>
      <c r="D70" s="189"/>
      <c r="E70" s="190"/>
      <c r="F70" s="191"/>
      <c r="G70" s="187"/>
    </row>
    <row r="71" spans="1:7" ht="12.75" customHeight="1">
      <c r="A71" s="192" t="s">
        <v>60</v>
      </c>
      <c r="B71" s="193">
        <v>33</v>
      </c>
      <c r="C71" s="188" t="s">
        <v>171</v>
      </c>
      <c r="D71" s="189" t="s">
        <v>172</v>
      </c>
      <c r="E71" s="190" t="s">
        <v>173</v>
      </c>
      <c r="F71" s="191" t="s">
        <v>174</v>
      </c>
      <c r="G71" s="187" t="s">
        <v>175</v>
      </c>
    </row>
    <row r="72" spans="1:7" ht="12.75">
      <c r="A72" s="192"/>
      <c r="B72" s="193"/>
      <c r="C72" s="188"/>
      <c r="D72" s="189"/>
      <c r="E72" s="190"/>
      <c r="F72" s="191"/>
      <c r="G72" s="187"/>
    </row>
    <row r="73" spans="1:7" ht="12.75" customHeight="1">
      <c r="A73" s="192" t="s">
        <v>61</v>
      </c>
      <c r="B73" s="193">
        <v>34</v>
      </c>
      <c r="C73" s="188" t="s">
        <v>148</v>
      </c>
      <c r="D73" s="189" t="s">
        <v>149</v>
      </c>
      <c r="E73" s="190" t="s">
        <v>150</v>
      </c>
      <c r="F73" s="191" t="s">
        <v>151</v>
      </c>
      <c r="G73" s="187" t="s">
        <v>152</v>
      </c>
    </row>
    <row r="74" spans="1:7" ht="12.75">
      <c r="A74" s="192"/>
      <c r="B74" s="193"/>
      <c r="C74" s="188"/>
      <c r="D74" s="189"/>
      <c r="E74" s="190"/>
      <c r="F74" s="191"/>
      <c r="G74" s="187"/>
    </row>
    <row r="75" spans="1:7" ht="12.75">
      <c r="A75" s="192" t="s">
        <v>62</v>
      </c>
      <c r="B75" s="211">
        <v>35</v>
      </c>
      <c r="C75" s="187"/>
      <c r="D75" s="189"/>
      <c r="E75" s="189"/>
      <c r="F75" s="70"/>
      <c r="G75" s="187"/>
    </row>
    <row r="76" spans="1:7" ht="12.75">
      <c r="A76" s="192"/>
      <c r="B76" s="212"/>
      <c r="C76" s="187"/>
      <c r="D76" s="189"/>
      <c r="E76" s="189"/>
      <c r="F76" s="70"/>
      <c r="G76" s="187"/>
    </row>
    <row r="77" spans="1:7" ht="12.75">
      <c r="A77" s="192" t="s">
        <v>63</v>
      </c>
      <c r="B77" s="211">
        <v>36</v>
      </c>
      <c r="C77" s="187"/>
      <c r="D77" s="189"/>
      <c r="E77" s="189"/>
      <c r="F77" s="70"/>
      <c r="G77" s="187"/>
    </row>
    <row r="78" spans="1:7" ht="12.75">
      <c r="A78" s="192"/>
      <c r="B78" s="212"/>
      <c r="C78" s="187"/>
      <c r="D78" s="189"/>
      <c r="E78" s="189"/>
      <c r="F78" s="70"/>
      <c r="G78" s="187"/>
    </row>
    <row r="79" spans="1:7" ht="12.75">
      <c r="A79" s="192" t="s">
        <v>64</v>
      </c>
      <c r="B79" s="211">
        <v>37</v>
      </c>
      <c r="C79" s="187"/>
      <c r="D79" s="189"/>
      <c r="E79" s="189"/>
      <c r="F79" s="70"/>
      <c r="G79" s="187"/>
    </row>
    <row r="80" spans="1:7" ht="12.75">
      <c r="A80" s="192"/>
      <c r="B80" s="212"/>
      <c r="C80" s="187"/>
      <c r="D80" s="189"/>
      <c r="E80" s="189"/>
      <c r="F80" s="70"/>
      <c r="G80" s="187"/>
    </row>
    <row r="81" spans="1:7" ht="12.75">
      <c r="A81" s="192" t="s">
        <v>65</v>
      </c>
      <c r="B81" s="211">
        <v>38</v>
      </c>
      <c r="C81" s="187"/>
      <c r="D81" s="189"/>
      <c r="E81" s="189"/>
      <c r="F81" s="70"/>
      <c r="G81" s="187"/>
    </row>
    <row r="82" spans="1:7" ht="12.75">
      <c r="A82" s="192"/>
      <c r="B82" s="212"/>
      <c r="C82" s="187"/>
      <c r="D82" s="189"/>
      <c r="E82" s="189"/>
      <c r="F82" s="70"/>
      <c r="G82" s="187"/>
    </row>
    <row r="83" spans="1:7" ht="12.75">
      <c r="A83" s="192" t="s">
        <v>66</v>
      </c>
      <c r="B83" s="211">
        <v>39</v>
      </c>
      <c r="C83" s="187"/>
      <c r="D83" s="189"/>
      <c r="E83" s="189"/>
      <c r="F83" s="70"/>
      <c r="G83" s="187"/>
    </row>
    <row r="84" spans="1:7" ht="12.75">
      <c r="A84" s="192"/>
      <c r="B84" s="212"/>
      <c r="C84" s="187"/>
      <c r="D84" s="189"/>
      <c r="E84" s="189"/>
      <c r="F84" s="70"/>
      <c r="G84" s="187"/>
    </row>
    <row r="85" spans="1:7" ht="12.75">
      <c r="A85" s="192" t="s">
        <v>67</v>
      </c>
      <c r="B85" s="211">
        <v>40</v>
      </c>
      <c r="C85" s="187"/>
      <c r="D85" s="189"/>
      <c r="E85" s="189"/>
      <c r="F85" s="70"/>
      <c r="G85" s="187"/>
    </row>
    <row r="86" spans="1:7" ht="12.75">
      <c r="A86" s="192"/>
      <c r="B86" s="212"/>
      <c r="C86" s="187"/>
      <c r="D86" s="189"/>
      <c r="E86" s="189"/>
      <c r="F86" s="70"/>
      <c r="G86" s="187"/>
    </row>
    <row r="87" spans="1:8" ht="12.75">
      <c r="A87" s="213" t="s">
        <v>74</v>
      </c>
      <c r="B87" s="211">
        <v>41</v>
      </c>
      <c r="C87" s="187"/>
      <c r="D87" s="189"/>
      <c r="E87" s="189"/>
      <c r="F87" s="70"/>
      <c r="G87" s="187"/>
      <c r="H87" s="4"/>
    </row>
    <row r="88" spans="1:8" ht="12.75">
      <c r="A88" s="192"/>
      <c r="B88" s="212"/>
      <c r="C88" s="187"/>
      <c r="D88" s="189"/>
      <c r="E88" s="189"/>
      <c r="F88" s="70"/>
      <c r="G88" s="187"/>
      <c r="H88" s="4"/>
    </row>
    <row r="89" spans="1:8" ht="12.75">
      <c r="A89" s="213" t="s">
        <v>75</v>
      </c>
      <c r="B89" s="211">
        <v>42</v>
      </c>
      <c r="C89" s="187"/>
      <c r="D89" s="189"/>
      <c r="E89" s="189"/>
      <c r="F89" s="70"/>
      <c r="G89" s="187"/>
      <c r="H89" s="4"/>
    </row>
    <row r="90" spans="1:8" ht="12.75">
      <c r="A90" s="192"/>
      <c r="B90" s="212"/>
      <c r="C90" s="187"/>
      <c r="D90" s="189"/>
      <c r="E90" s="189"/>
      <c r="F90" s="70"/>
      <c r="G90" s="187"/>
      <c r="H90" s="4"/>
    </row>
    <row r="91" spans="1:8" ht="12.75">
      <c r="A91" s="213" t="s">
        <v>76</v>
      </c>
      <c r="B91" s="211">
        <v>43</v>
      </c>
      <c r="C91" s="187"/>
      <c r="D91" s="189"/>
      <c r="E91" s="189"/>
      <c r="F91" s="70"/>
      <c r="G91" s="187"/>
      <c r="H91" s="4"/>
    </row>
    <row r="92" spans="1:8" ht="12.75">
      <c r="A92" s="192"/>
      <c r="B92" s="212"/>
      <c r="C92" s="187"/>
      <c r="D92" s="189"/>
      <c r="E92" s="189"/>
      <c r="F92" s="70"/>
      <c r="G92" s="187"/>
      <c r="H92" s="4"/>
    </row>
    <row r="93" spans="1:8" ht="12.75">
      <c r="A93" s="213" t="s">
        <v>77</v>
      </c>
      <c r="B93" s="211">
        <v>44</v>
      </c>
      <c r="C93" s="187"/>
      <c r="D93" s="189"/>
      <c r="E93" s="189"/>
      <c r="F93" s="70"/>
      <c r="G93" s="187"/>
      <c r="H93" s="4"/>
    </row>
    <row r="94" spans="1:8" ht="12.75">
      <c r="A94" s="192"/>
      <c r="B94" s="212"/>
      <c r="C94" s="187"/>
      <c r="D94" s="189"/>
      <c r="E94" s="189"/>
      <c r="F94" s="70"/>
      <c r="G94" s="187"/>
      <c r="H94" s="4"/>
    </row>
    <row r="95" spans="1:8" ht="12.75">
      <c r="A95" s="213" t="s">
        <v>78</v>
      </c>
      <c r="B95" s="211">
        <v>45</v>
      </c>
      <c r="C95" s="187"/>
      <c r="D95" s="189"/>
      <c r="E95" s="189"/>
      <c r="F95" s="70"/>
      <c r="G95" s="187"/>
      <c r="H95" s="4"/>
    </row>
    <row r="96" spans="1:8" ht="12.75">
      <c r="A96" s="192"/>
      <c r="B96" s="212"/>
      <c r="C96" s="187"/>
      <c r="D96" s="189"/>
      <c r="E96" s="189"/>
      <c r="F96" s="70"/>
      <c r="G96" s="187"/>
      <c r="H96" s="4"/>
    </row>
    <row r="97" spans="1:8" ht="12.75">
      <c r="A97" s="213" t="s">
        <v>79</v>
      </c>
      <c r="B97" s="211">
        <v>46</v>
      </c>
      <c r="C97" s="187"/>
      <c r="D97" s="189"/>
      <c r="E97" s="189"/>
      <c r="F97" s="70"/>
      <c r="G97" s="187"/>
      <c r="H97" s="4"/>
    </row>
    <row r="98" spans="1:8" ht="12.75">
      <c r="A98" s="192"/>
      <c r="B98" s="212"/>
      <c r="C98" s="187"/>
      <c r="D98" s="189"/>
      <c r="E98" s="189"/>
      <c r="F98" s="70"/>
      <c r="G98" s="187"/>
      <c r="H98" s="4"/>
    </row>
    <row r="99" spans="1:8" ht="12.75">
      <c r="A99" s="217"/>
      <c r="B99" s="218"/>
      <c r="C99" s="214"/>
      <c r="D99" s="215"/>
      <c r="E99" s="215"/>
      <c r="F99" s="216"/>
      <c r="G99" s="214"/>
      <c r="H99" s="4"/>
    </row>
    <row r="100" spans="1:8" ht="12.75">
      <c r="A100" s="217"/>
      <c r="B100" s="219"/>
      <c r="C100" s="214"/>
      <c r="D100" s="215"/>
      <c r="E100" s="215"/>
      <c r="F100" s="216"/>
      <c r="G100" s="214"/>
      <c r="H100" s="4"/>
    </row>
    <row r="101" spans="1:8" ht="12.75">
      <c r="A101" s="217"/>
      <c r="B101" s="218"/>
      <c r="C101" s="214"/>
      <c r="D101" s="215"/>
      <c r="E101" s="215"/>
      <c r="F101" s="216"/>
      <c r="G101" s="214"/>
      <c r="H101" s="4"/>
    </row>
    <row r="102" spans="1:8" ht="12.75">
      <c r="A102" s="217"/>
      <c r="B102" s="219"/>
      <c r="C102" s="214"/>
      <c r="D102" s="215"/>
      <c r="E102" s="215"/>
      <c r="F102" s="216"/>
      <c r="G102" s="214"/>
      <c r="H102" s="4"/>
    </row>
    <row r="103" spans="1:8" ht="12.75">
      <c r="A103" s="217"/>
      <c r="B103" s="218"/>
      <c r="C103" s="214"/>
      <c r="D103" s="215"/>
      <c r="E103" s="215"/>
      <c r="F103" s="216"/>
      <c r="G103" s="214"/>
      <c r="H103" s="4"/>
    </row>
    <row r="104" spans="1:8" ht="12.75">
      <c r="A104" s="217"/>
      <c r="B104" s="219"/>
      <c r="C104" s="214"/>
      <c r="D104" s="215"/>
      <c r="E104" s="215"/>
      <c r="F104" s="216"/>
      <c r="G104" s="214"/>
      <c r="H104" s="4"/>
    </row>
    <row r="105" spans="1:8" ht="12.75">
      <c r="A105" s="217"/>
      <c r="B105" s="218"/>
      <c r="C105" s="214"/>
      <c r="D105" s="215"/>
      <c r="E105" s="215"/>
      <c r="F105" s="216"/>
      <c r="G105" s="214"/>
      <c r="H105" s="4"/>
    </row>
    <row r="106" spans="1:8" ht="12.75">
      <c r="A106" s="217"/>
      <c r="B106" s="219"/>
      <c r="C106" s="214"/>
      <c r="D106" s="215"/>
      <c r="E106" s="215"/>
      <c r="F106" s="216"/>
      <c r="G106" s="214"/>
      <c r="H106" s="4"/>
    </row>
    <row r="107" spans="1:8" ht="12.75">
      <c r="A107" s="217"/>
      <c r="B107" s="218"/>
      <c r="C107" s="214"/>
      <c r="D107" s="215"/>
      <c r="E107" s="215"/>
      <c r="F107" s="216"/>
      <c r="G107" s="214"/>
      <c r="H107" s="4"/>
    </row>
    <row r="108" spans="1:8" ht="12.75">
      <c r="A108" s="217"/>
      <c r="B108" s="219"/>
      <c r="C108" s="214"/>
      <c r="D108" s="215"/>
      <c r="E108" s="215"/>
      <c r="F108" s="216"/>
      <c r="G108" s="214"/>
      <c r="H108" s="4"/>
    </row>
    <row r="109" spans="1:8" ht="12.75">
      <c r="A109" s="217"/>
      <c r="B109" s="218"/>
      <c r="C109" s="214"/>
      <c r="D109" s="215"/>
      <c r="E109" s="215"/>
      <c r="F109" s="216"/>
      <c r="G109" s="214"/>
      <c r="H109" s="4"/>
    </row>
    <row r="110" spans="1:8" ht="12.75">
      <c r="A110" s="217"/>
      <c r="B110" s="219"/>
      <c r="C110" s="214"/>
      <c r="D110" s="215"/>
      <c r="E110" s="215"/>
      <c r="F110" s="216"/>
      <c r="G110" s="214"/>
      <c r="H110" s="4"/>
    </row>
    <row r="111" spans="1:8" ht="12.75">
      <c r="A111" s="217"/>
      <c r="B111" s="218"/>
      <c r="C111" s="214"/>
      <c r="D111" s="215"/>
      <c r="E111" s="215"/>
      <c r="F111" s="216"/>
      <c r="G111" s="214"/>
      <c r="H111" s="4"/>
    </row>
    <row r="112" spans="1:8" ht="12.75">
      <c r="A112" s="217"/>
      <c r="B112" s="219"/>
      <c r="C112" s="214"/>
      <c r="D112" s="215"/>
      <c r="E112" s="215"/>
      <c r="F112" s="216"/>
      <c r="G112" s="214"/>
      <c r="H112" s="4"/>
    </row>
    <row r="113" spans="1:8" ht="12.75">
      <c r="A113" s="217"/>
      <c r="B113" s="218"/>
      <c r="C113" s="214"/>
      <c r="D113" s="215"/>
      <c r="E113" s="215"/>
      <c r="F113" s="216"/>
      <c r="G113" s="214"/>
      <c r="H113" s="4"/>
    </row>
    <row r="114" spans="1:8" ht="12.75">
      <c r="A114" s="217"/>
      <c r="B114" s="219"/>
      <c r="C114" s="214"/>
      <c r="D114" s="215"/>
      <c r="E114" s="215"/>
      <c r="F114" s="216"/>
      <c r="G114" s="214"/>
      <c r="H114" s="4"/>
    </row>
    <row r="115" spans="1:8" ht="12.75">
      <c r="A115" s="217"/>
      <c r="B115" s="218"/>
      <c r="C115" s="214"/>
      <c r="D115" s="215"/>
      <c r="E115" s="215"/>
      <c r="F115" s="216"/>
      <c r="G115" s="214"/>
      <c r="H115" s="4"/>
    </row>
    <row r="116" spans="1:8" ht="12.75">
      <c r="A116" s="217"/>
      <c r="B116" s="219"/>
      <c r="C116" s="214"/>
      <c r="D116" s="215"/>
      <c r="E116" s="215"/>
      <c r="F116" s="216"/>
      <c r="G116" s="214"/>
      <c r="H116" s="4"/>
    </row>
    <row r="117" spans="1:8" ht="12.75">
      <c r="A117" s="217"/>
      <c r="B117" s="218"/>
      <c r="C117" s="214"/>
      <c r="D117" s="215"/>
      <c r="E117" s="215"/>
      <c r="F117" s="216"/>
      <c r="G117" s="214"/>
      <c r="H117" s="4"/>
    </row>
    <row r="118" spans="1:8" ht="12.75">
      <c r="A118" s="217"/>
      <c r="B118" s="219"/>
      <c r="C118" s="214"/>
      <c r="D118" s="215"/>
      <c r="E118" s="215"/>
      <c r="F118" s="216"/>
      <c r="G118" s="214"/>
      <c r="H118" s="4"/>
    </row>
    <row r="119" spans="1:8" ht="12.75">
      <c r="A119" s="217"/>
      <c r="B119" s="218"/>
      <c r="C119" s="214"/>
      <c r="D119" s="215"/>
      <c r="E119" s="215"/>
      <c r="F119" s="216"/>
      <c r="G119" s="214"/>
      <c r="H119" s="4"/>
    </row>
    <row r="120" spans="1:8" ht="12.75">
      <c r="A120" s="217"/>
      <c r="B120" s="219"/>
      <c r="C120" s="214"/>
      <c r="D120" s="215"/>
      <c r="E120" s="215"/>
      <c r="F120" s="216"/>
      <c r="G120" s="214"/>
      <c r="H120" s="4"/>
    </row>
    <row r="121" spans="1:8" ht="12.75">
      <c r="A121" s="217"/>
      <c r="B121" s="218"/>
      <c r="C121" s="214"/>
      <c r="D121" s="215"/>
      <c r="E121" s="215"/>
      <c r="F121" s="216"/>
      <c r="G121" s="214"/>
      <c r="H121" s="4"/>
    </row>
    <row r="122" spans="1:8" ht="12.75">
      <c r="A122" s="217"/>
      <c r="B122" s="219"/>
      <c r="C122" s="214"/>
      <c r="D122" s="215"/>
      <c r="E122" s="215"/>
      <c r="F122" s="216"/>
      <c r="G122" s="214"/>
      <c r="H122" s="4"/>
    </row>
    <row r="123" spans="1:8" ht="12.75">
      <c r="A123" s="217"/>
      <c r="B123" s="218"/>
      <c r="C123" s="214"/>
      <c r="D123" s="215"/>
      <c r="E123" s="215"/>
      <c r="F123" s="216"/>
      <c r="G123" s="214"/>
      <c r="H123" s="4"/>
    </row>
    <row r="124" spans="1:8" ht="12.75">
      <c r="A124" s="217"/>
      <c r="B124" s="219"/>
      <c r="C124" s="214"/>
      <c r="D124" s="215"/>
      <c r="E124" s="215"/>
      <c r="F124" s="216"/>
      <c r="G124" s="214"/>
      <c r="H124" s="4"/>
    </row>
    <row r="125" spans="1:8" ht="12.75">
      <c r="A125" s="217"/>
      <c r="B125" s="218"/>
      <c r="C125" s="214"/>
      <c r="D125" s="215"/>
      <c r="E125" s="215"/>
      <c r="F125" s="216"/>
      <c r="G125" s="214"/>
      <c r="H125" s="4"/>
    </row>
    <row r="126" spans="1:8" ht="12.75">
      <c r="A126" s="217"/>
      <c r="B126" s="219"/>
      <c r="C126" s="214"/>
      <c r="D126" s="215"/>
      <c r="E126" s="215"/>
      <c r="F126" s="216"/>
      <c r="G126" s="214"/>
      <c r="H126" s="4"/>
    </row>
    <row r="127" spans="1:8" ht="12.75">
      <c r="A127" s="217"/>
      <c r="B127" s="218"/>
      <c r="C127" s="214"/>
      <c r="D127" s="215"/>
      <c r="E127" s="215"/>
      <c r="F127" s="216"/>
      <c r="G127" s="214"/>
      <c r="H127" s="4"/>
    </row>
    <row r="128" spans="1:8" ht="12.75">
      <c r="A128" s="217"/>
      <c r="B128" s="219"/>
      <c r="C128" s="214"/>
      <c r="D128" s="215"/>
      <c r="E128" s="215"/>
      <c r="F128" s="216"/>
      <c r="G128" s="214"/>
      <c r="H128" s="4"/>
    </row>
    <row r="129" spans="1:8" ht="12.75">
      <c r="A129" s="217"/>
      <c r="B129" s="218"/>
      <c r="C129" s="214"/>
      <c r="D129" s="215"/>
      <c r="E129" s="215"/>
      <c r="F129" s="216"/>
      <c r="G129" s="214"/>
      <c r="H129" s="4"/>
    </row>
    <row r="130" spans="1:8" ht="12.75">
      <c r="A130" s="217"/>
      <c r="B130" s="219"/>
      <c r="C130" s="214"/>
      <c r="D130" s="215"/>
      <c r="E130" s="215"/>
      <c r="F130" s="216"/>
      <c r="G130" s="214"/>
      <c r="H130" s="4"/>
    </row>
    <row r="131" spans="1:8" ht="12.75">
      <c r="A131" s="217"/>
      <c r="B131" s="218"/>
      <c r="C131" s="214"/>
      <c r="D131" s="215"/>
      <c r="E131" s="215"/>
      <c r="F131" s="216"/>
      <c r="G131" s="214"/>
      <c r="H131" s="4"/>
    </row>
    <row r="132" spans="1:8" ht="12.75">
      <c r="A132" s="217"/>
      <c r="B132" s="219"/>
      <c r="C132" s="214"/>
      <c r="D132" s="215"/>
      <c r="E132" s="215"/>
      <c r="F132" s="216"/>
      <c r="G132" s="214"/>
      <c r="H132" s="4"/>
    </row>
    <row r="133" spans="1:8" ht="12.75">
      <c r="A133" s="217"/>
      <c r="B133" s="218"/>
      <c r="C133" s="214"/>
      <c r="D133" s="215"/>
      <c r="E133" s="215"/>
      <c r="F133" s="216"/>
      <c r="G133" s="214"/>
      <c r="H133" s="4"/>
    </row>
    <row r="134" spans="1:8" ht="12.75">
      <c r="A134" s="217"/>
      <c r="B134" s="219"/>
      <c r="C134" s="214"/>
      <c r="D134" s="215"/>
      <c r="E134" s="215"/>
      <c r="F134" s="216"/>
      <c r="G134" s="214"/>
      <c r="H134" s="4"/>
    </row>
    <row r="135" spans="1:8" ht="12.75">
      <c r="A135" s="217"/>
      <c r="B135" s="218"/>
      <c r="C135" s="214"/>
      <c r="D135" s="215"/>
      <c r="E135" s="215"/>
      <c r="F135" s="216"/>
      <c r="G135" s="214"/>
      <c r="H135" s="4"/>
    </row>
    <row r="136" spans="1:8" ht="12.75">
      <c r="A136" s="217"/>
      <c r="B136" s="219"/>
      <c r="C136" s="214"/>
      <c r="D136" s="215"/>
      <c r="E136" s="215"/>
      <c r="F136" s="216"/>
      <c r="G136" s="214"/>
      <c r="H136" s="4"/>
    </row>
    <row r="137" spans="1:8" ht="12.75">
      <c r="A137" s="217"/>
      <c r="B137" s="218"/>
      <c r="C137" s="214"/>
      <c r="D137" s="215"/>
      <c r="E137" s="215"/>
      <c r="F137" s="216"/>
      <c r="G137" s="214"/>
      <c r="H137" s="4"/>
    </row>
    <row r="138" spans="1:8" ht="12.75">
      <c r="A138" s="217"/>
      <c r="B138" s="219"/>
      <c r="C138" s="214"/>
      <c r="D138" s="215"/>
      <c r="E138" s="215"/>
      <c r="F138" s="216"/>
      <c r="G138" s="214"/>
      <c r="H138" s="4"/>
    </row>
    <row r="139" spans="1:8" ht="12.75">
      <c r="A139" s="217"/>
      <c r="B139" s="218"/>
      <c r="C139" s="214"/>
      <c r="D139" s="215"/>
      <c r="E139" s="215"/>
      <c r="F139" s="216"/>
      <c r="G139" s="214"/>
      <c r="H139" s="4"/>
    </row>
    <row r="140" spans="1:8" ht="12.75">
      <c r="A140" s="217"/>
      <c r="B140" s="219"/>
      <c r="C140" s="214"/>
      <c r="D140" s="215"/>
      <c r="E140" s="215"/>
      <c r="F140" s="216"/>
      <c r="G140" s="214"/>
      <c r="H140" s="4"/>
    </row>
    <row r="141" spans="1:8" ht="12.75">
      <c r="A141" s="217"/>
      <c r="B141" s="218"/>
      <c r="C141" s="214"/>
      <c r="D141" s="215"/>
      <c r="E141" s="215"/>
      <c r="F141" s="216"/>
      <c r="G141" s="214"/>
      <c r="H141" s="4"/>
    </row>
    <row r="142" spans="1:8" ht="12.75">
      <c r="A142" s="217"/>
      <c r="B142" s="219"/>
      <c r="C142" s="214"/>
      <c r="D142" s="215"/>
      <c r="E142" s="215"/>
      <c r="F142" s="216"/>
      <c r="G142" s="214"/>
      <c r="H142" s="4"/>
    </row>
    <row r="143" spans="1:8" ht="12.75">
      <c r="A143" s="217"/>
      <c r="B143" s="218"/>
      <c r="C143" s="214"/>
      <c r="D143" s="215"/>
      <c r="E143" s="215"/>
      <c r="F143" s="216"/>
      <c r="G143" s="214"/>
      <c r="H143" s="4"/>
    </row>
    <row r="144" spans="1:8" ht="12.75">
      <c r="A144" s="217"/>
      <c r="B144" s="219"/>
      <c r="C144" s="214"/>
      <c r="D144" s="215"/>
      <c r="E144" s="215"/>
      <c r="F144" s="216"/>
      <c r="G144" s="214"/>
      <c r="H144" s="4"/>
    </row>
    <row r="145" spans="1:8" ht="12.75">
      <c r="A145" s="217"/>
      <c r="B145" s="218"/>
      <c r="C145" s="214"/>
      <c r="D145" s="215"/>
      <c r="E145" s="215"/>
      <c r="F145" s="216"/>
      <c r="G145" s="214"/>
      <c r="H145" s="4"/>
    </row>
    <row r="146" spans="1:8" ht="12.75">
      <c r="A146" s="217"/>
      <c r="B146" s="219"/>
      <c r="C146" s="214"/>
      <c r="D146" s="215"/>
      <c r="E146" s="215"/>
      <c r="F146" s="216"/>
      <c r="G146" s="214"/>
      <c r="H146" s="4"/>
    </row>
    <row r="147" spans="1:8" ht="12.75">
      <c r="A147" s="217"/>
      <c r="B147" s="218"/>
      <c r="C147" s="214"/>
      <c r="D147" s="215"/>
      <c r="E147" s="215"/>
      <c r="F147" s="216"/>
      <c r="G147" s="214"/>
      <c r="H147" s="4"/>
    </row>
    <row r="148" spans="1:8" ht="12.75">
      <c r="A148" s="217"/>
      <c r="B148" s="219"/>
      <c r="C148" s="214"/>
      <c r="D148" s="215"/>
      <c r="E148" s="215"/>
      <c r="F148" s="216"/>
      <c r="G148" s="214"/>
      <c r="H148" s="4"/>
    </row>
    <row r="149" spans="1:8" ht="12.75">
      <c r="A149" s="217"/>
      <c r="B149" s="218"/>
      <c r="C149" s="214"/>
      <c r="D149" s="215"/>
      <c r="E149" s="215"/>
      <c r="F149" s="216"/>
      <c r="G149" s="214"/>
      <c r="H149" s="4"/>
    </row>
    <row r="150" spans="1:8" ht="12.75">
      <c r="A150" s="217"/>
      <c r="B150" s="219"/>
      <c r="C150" s="214"/>
      <c r="D150" s="215"/>
      <c r="E150" s="215"/>
      <c r="F150" s="216"/>
      <c r="G150" s="214"/>
      <c r="H150" s="4"/>
    </row>
    <row r="151" spans="1:8" ht="12.75">
      <c r="A151" s="217"/>
      <c r="B151" s="218"/>
      <c r="C151" s="214"/>
      <c r="D151" s="215"/>
      <c r="E151" s="215"/>
      <c r="F151" s="216"/>
      <c r="G151" s="214"/>
      <c r="H151" s="4"/>
    </row>
    <row r="152" spans="1:8" ht="12.75">
      <c r="A152" s="217"/>
      <c r="B152" s="219"/>
      <c r="C152" s="214"/>
      <c r="D152" s="215"/>
      <c r="E152" s="215"/>
      <c r="F152" s="216"/>
      <c r="G152" s="214"/>
      <c r="H152" s="4"/>
    </row>
    <row r="153" spans="1:8" ht="12.75">
      <c r="A153" s="217"/>
      <c r="B153" s="218"/>
      <c r="C153" s="214"/>
      <c r="D153" s="215"/>
      <c r="E153" s="215"/>
      <c r="F153" s="216"/>
      <c r="G153" s="214"/>
      <c r="H153" s="4"/>
    </row>
    <row r="154" spans="1:8" ht="12.75">
      <c r="A154" s="217"/>
      <c r="B154" s="219"/>
      <c r="C154" s="214"/>
      <c r="D154" s="215"/>
      <c r="E154" s="215"/>
      <c r="F154" s="216"/>
      <c r="G154" s="214"/>
      <c r="H154" s="4"/>
    </row>
    <row r="155" spans="1:8" ht="12.75">
      <c r="A155" s="217"/>
      <c r="B155" s="218"/>
      <c r="C155" s="214"/>
      <c r="D155" s="215"/>
      <c r="E155" s="215"/>
      <c r="F155" s="216"/>
      <c r="G155" s="214"/>
      <c r="H155" s="4"/>
    </row>
    <row r="156" spans="1:8" ht="12.75">
      <c r="A156" s="217"/>
      <c r="B156" s="219"/>
      <c r="C156" s="214"/>
      <c r="D156" s="215"/>
      <c r="E156" s="215"/>
      <c r="F156" s="216"/>
      <c r="G156" s="214"/>
      <c r="H156" s="4"/>
    </row>
    <row r="157" spans="1:8" ht="12.75">
      <c r="A157" s="217"/>
      <c r="B157" s="218"/>
      <c r="C157" s="214"/>
      <c r="D157" s="215"/>
      <c r="E157" s="215"/>
      <c r="F157" s="216"/>
      <c r="G157" s="214"/>
      <c r="H157" s="4"/>
    </row>
    <row r="158" spans="1:8" ht="12.75">
      <c r="A158" s="217"/>
      <c r="B158" s="219"/>
      <c r="C158" s="214"/>
      <c r="D158" s="215"/>
      <c r="E158" s="215"/>
      <c r="F158" s="216"/>
      <c r="G158" s="214"/>
      <c r="H158" s="4"/>
    </row>
    <row r="159" spans="1:8" ht="12.75">
      <c r="A159" s="217"/>
      <c r="B159" s="218"/>
      <c r="C159" s="214"/>
      <c r="D159" s="215"/>
      <c r="E159" s="215"/>
      <c r="F159" s="216"/>
      <c r="G159" s="214"/>
      <c r="H159" s="4"/>
    </row>
    <row r="160" spans="1:8" ht="12.75">
      <c r="A160" s="217"/>
      <c r="B160" s="219"/>
      <c r="C160" s="214"/>
      <c r="D160" s="215"/>
      <c r="E160" s="215"/>
      <c r="F160" s="216"/>
      <c r="G160" s="214"/>
      <c r="H160" s="4"/>
    </row>
    <row r="161" spans="1:8" ht="12.75">
      <c r="A161" s="217"/>
      <c r="B161" s="218"/>
      <c r="C161" s="214"/>
      <c r="D161" s="215"/>
      <c r="E161" s="215"/>
      <c r="F161" s="216"/>
      <c r="G161" s="214"/>
      <c r="H161" s="4"/>
    </row>
    <row r="162" spans="1:8" ht="12.75">
      <c r="A162" s="217"/>
      <c r="B162" s="219"/>
      <c r="C162" s="214"/>
      <c r="D162" s="215"/>
      <c r="E162" s="215"/>
      <c r="F162" s="216"/>
      <c r="G162" s="214"/>
      <c r="H162" s="4"/>
    </row>
    <row r="163" spans="1:8" ht="12.75">
      <c r="A163" s="217"/>
      <c r="B163" s="218"/>
      <c r="C163" s="214"/>
      <c r="D163" s="215"/>
      <c r="E163" s="215"/>
      <c r="F163" s="216"/>
      <c r="G163" s="214"/>
      <c r="H163" s="4"/>
    </row>
    <row r="164" spans="1:8" ht="12.75">
      <c r="A164" s="217"/>
      <c r="B164" s="219"/>
      <c r="C164" s="214"/>
      <c r="D164" s="215"/>
      <c r="E164" s="215"/>
      <c r="F164" s="216"/>
      <c r="G164" s="214"/>
      <c r="H164" s="4"/>
    </row>
    <row r="165" spans="1:8" ht="12.75">
      <c r="A165" s="217"/>
      <c r="B165" s="218"/>
      <c r="C165" s="214"/>
      <c r="D165" s="215"/>
      <c r="E165" s="215"/>
      <c r="F165" s="216"/>
      <c r="G165" s="214"/>
      <c r="H165" s="4"/>
    </row>
    <row r="166" spans="1:8" ht="12.75">
      <c r="A166" s="217"/>
      <c r="B166" s="219"/>
      <c r="C166" s="214"/>
      <c r="D166" s="215"/>
      <c r="E166" s="215"/>
      <c r="F166" s="216"/>
      <c r="G166" s="214"/>
      <c r="H166" s="4"/>
    </row>
    <row r="167" spans="1:8" ht="12.75">
      <c r="A167" s="217"/>
      <c r="B167" s="218"/>
      <c r="C167" s="214"/>
      <c r="D167" s="215"/>
      <c r="E167" s="215"/>
      <c r="F167" s="216"/>
      <c r="G167" s="214"/>
      <c r="H167" s="4"/>
    </row>
    <row r="168" spans="1:8" ht="12.75">
      <c r="A168" s="217"/>
      <c r="B168" s="219"/>
      <c r="C168" s="214"/>
      <c r="D168" s="215"/>
      <c r="E168" s="215"/>
      <c r="F168" s="216"/>
      <c r="G168" s="214"/>
      <c r="H168" s="4"/>
    </row>
    <row r="169" spans="1:8" ht="12.75">
      <c r="A169" s="217"/>
      <c r="B169" s="218"/>
      <c r="C169" s="214"/>
      <c r="D169" s="215"/>
      <c r="E169" s="215"/>
      <c r="F169" s="216"/>
      <c r="G169" s="214"/>
      <c r="H169" s="4"/>
    </row>
    <row r="170" spans="1:8" ht="12.75">
      <c r="A170" s="217"/>
      <c r="B170" s="219"/>
      <c r="C170" s="214"/>
      <c r="D170" s="215"/>
      <c r="E170" s="215"/>
      <c r="F170" s="216"/>
      <c r="G170" s="214"/>
      <c r="H170" s="4"/>
    </row>
    <row r="171" spans="1:8" ht="12.75">
      <c r="A171" s="217"/>
      <c r="B171" s="218"/>
      <c r="C171" s="214"/>
      <c r="D171" s="215"/>
      <c r="E171" s="215"/>
      <c r="F171" s="216"/>
      <c r="G171" s="214"/>
      <c r="H171" s="4"/>
    </row>
    <row r="172" spans="1:8" ht="12.75">
      <c r="A172" s="217"/>
      <c r="B172" s="219"/>
      <c r="C172" s="214"/>
      <c r="D172" s="215"/>
      <c r="E172" s="215"/>
      <c r="F172" s="216"/>
      <c r="G172" s="214"/>
      <c r="H172" s="4"/>
    </row>
    <row r="173" spans="1:8" ht="12.75">
      <c r="A173" s="217"/>
      <c r="B173" s="218"/>
      <c r="C173" s="214"/>
      <c r="D173" s="215"/>
      <c r="E173" s="215"/>
      <c r="F173" s="216"/>
      <c r="G173" s="214"/>
      <c r="H173" s="4"/>
    </row>
    <row r="174" spans="1:8" ht="12.75">
      <c r="A174" s="217"/>
      <c r="B174" s="219"/>
      <c r="C174" s="214"/>
      <c r="D174" s="215"/>
      <c r="E174" s="215"/>
      <c r="F174" s="216"/>
      <c r="G174" s="214"/>
      <c r="H174" s="4"/>
    </row>
    <row r="175" spans="1:8" ht="12.75">
      <c r="A175" s="217"/>
      <c r="B175" s="218"/>
      <c r="C175" s="214"/>
      <c r="D175" s="215"/>
      <c r="E175" s="215"/>
      <c r="F175" s="216"/>
      <c r="G175" s="214"/>
      <c r="H175" s="4"/>
    </row>
    <row r="176" spans="1:8" ht="12.75">
      <c r="A176" s="217"/>
      <c r="B176" s="219"/>
      <c r="C176" s="214"/>
      <c r="D176" s="215"/>
      <c r="E176" s="215"/>
      <c r="F176" s="216"/>
      <c r="G176" s="214"/>
      <c r="H176" s="4"/>
    </row>
    <row r="177" spans="1:8" ht="12.75">
      <c r="A177" s="217"/>
      <c r="B177" s="218"/>
      <c r="C177" s="214"/>
      <c r="D177" s="215"/>
      <c r="E177" s="215"/>
      <c r="F177" s="216"/>
      <c r="G177" s="214"/>
      <c r="H177" s="4"/>
    </row>
    <row r="178" spans="1:8" ht="12.75">
      <c r="A178" s="217"/>
      <c r="B178" s="219"/>
      <c r="C178" s="214"/>
      <c r="D178" s="215"/>
      <c r="E178" s="215"/>
      <c r="F178" s="216"/>
      <c r="G178" s="214"/>
      <c r="H178" s="4"/>
    </row>
    <row r="179" spans="1:8" ht="12.75">
      <c r="A179" s="217"/>
      <c r="B179" s="218"/>
      <c r="C179" s="214"/>
      <c r="D179" s="215"/>
      <c r="E179" s="215"/>
      <c r="F179" s="216"/>
      <c r="G179" s="214"/>
      <c r="H179" s="4"/>
    </row>
    <row r="180" spans="1:8" ht="12.75">
      <c r="A180" s="217"/>
      <c r="B180" s="219"/>
      <c r="C180" s="214"/>
      <c r="D180" s="215"/>
      <c r="E180" s="215"/>
      <c r="F180" s="216"/>
      <c r="G180" s="214"/>
      <c r="H180" s="4"/>
    </row>
    <row r="181" spans="1:8" ht="12.75">
      <c r="A181" s="217"/>
      <c r="B181" s="218"/>
      <c r="C181" s="214"/>
      <c r="D181" s="215"/>
      <c r="E181" s="215"/>
      <c r="F181" s="216"/>
      <c r="G181" s="214"/>
      <c r="H181" s="4"/>
    </row>
    <row r="182" spans="1:8" ht="12.75">
      <c r="A182" s="217"/>
      <c r="B182" s="219"/>
      <c r="C182" s="214"/>
      <c r="D182" s="215"/>
      <c r="E182" s="215"/>
      <c r="F182" s="216"/>
      <c r="G182" s="214"/>
      <c r="H182" s="4"/>
    </row>
    <row r="183" spans="1:8" ht="12.75">
      <c r="A183" s="217"/>
      <c r="B183" s="218"/>
      <c r="C183" s="214"/>
      <c r="D183" s="215"/>
      <c r="E183" s="215"/>
      <c r="F183" s="216"/>
      <c r="G183" s="214"/>
      <c r="H183" s="4"/>
    </row>
    <row r="184" spans="1:8" ht="12.75">
      <c r="A184" s="217"/>
      <c r="B184" s="219"/>
      <c r="C184" s="214"/>
      <c r="D184" s="215"/>
      <c r="E184" s="215"/>
      <c r="F184" s="216"/>
      <c r="G184" s="214"/>
      <c r="H184" s="4"/>
    </row>
    <row r="185" spans="1:8" ht="12.75">
      <c r="A185" s="217"/>
      <c r="B185" s="218"/>
      <c r="C185" s="214"/>
      <c r="D185" s="215"/>
      <c r="E185" s="215"/>
      <c r="F185" s="216"/>
      <c r="G185" s="214"/>
      <c r="H185" s="4"/>
    </row>
    <row r="186" spans="1:8" ht="12.75">
      <c r="A186" s="217"/>
      <c r="B186" s="219"/>
      <c r="C186" s="214"/>
      <c r="D186" s="215"/>
      <c r="E186" s="215"/>
      <c r="F186" s="216"/>
      <c r="G186" s="214"/>
      <c r="H186" s="4"/>
    </row>
    <row r="187" spans="1:8" ht="12.75">
      <c r="A187" s="217"/>
      <c r="B187" s="218"/>
      <c r="C187" s="214"/>
      <c r="D187" s="215"/>
      <c r="E187" s="215"/>
      <c r="F187" s="216"/>
      <c r="G187" s="214"/>
      <c r="H187" s="4"/>
    </row>
    <row r="188" spans="1:8" ht="12.75">
      <c r="A188" s="217"/>
      <c r="B188" s="219"/>
      <c r="C188" s="214"/>
      <c r="D188" s="215"/>
      <c r="E188" s="215"/>
      <c r="F188" s="216"/>
      <c r="G188" s="214"/>
      <c r="H188" s="4"/>
    </row>
    <row r="189" spans="1:8" ht="12.75">
      <c r="A189" s="217"/>
      <c r="B189" s="218"/>
      <c r="C189" s="214"/>
      <c r="D189" s="215"/>
      <c r="E189" s="215"/>
      <c r="F189" s="216"/>
      <c r="G189" s="214"/>
      <c r="H189" s="4"/>
    </row>
    <row r="190" spans="1:8" ht="12.75">
      <c r="A190" s="217"/>
      <c r="B190" s="219"/>
      <c r="C190" s="214"/>
      <c r="D190" s="215"/>
      <c r="E190" s="215"/>
      <c r="F190" s="216"/>
      <c r="G190" s="214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37"/>
  <sheetViews>
    <sheetView zoomScalePageLayoutView="0" workbookViewId="0" topLeftCell="A55">
      <selection activeCell="D24" sqref="D24:D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3" t="s">
        <v>68</v>
      </c>
      <c r="B1" s="223"/>
      <c r="C1" s="223"/>
      <c r="D1" s="223"/>
      <c r="E1" s="223"/>
      <c r="F1" s="223"/>
      <c r="G1" s="22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68" t="s">
        <v>72</v>
      </c>
      <c r="B2" s="168"/>
      <c r="C2" s="168"/>
      <c r="D2" s="174" t="str">
        <f>HYPERLINK('[1]реквизиты'!$A$2)</f>
        <v>Первенство России по самбо среди юниоров до 23 лет.</v>
      </c>
      <c r="E2" s="224"/>
      <c r="F2" s="224"/>
      <c r="G2" s="225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34" t="str">
        <f>HYPERLINK('[1]реквизиты'!$A$3)</f>
        <v>22-26 января 2010г.</v>
      </c>
      <c r="E3" s="234"/>
      <c r="F3" s="234"/>
      <c r="G3" s="56" t="str">
        <f>HYPERLINK('пр.взв'!D4)</f>
        <v>В.к.   74 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26" t="s">
        <v>22</v>
      </c>
      <c r="B4" s="228" t="s">
        <v>5</v>
      </c>
      <c r="C4" s="230" t="s">
        <v>2</v>
      </c>
      <c r="D4" s="230" t="s">
        <v>3</v>
      </c>
      <c r="E4" s="230" t="s">
        <v>4</v>
      </c>
      <c r="F4" s="230" t="s">
        <v>8</v>
      </c>
      <c r="G4" s="23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27"/>
      <c r="B5" s="229"/>
      <c r="C5" s="231"/>
      <c r="D5" s="229"/>
      <c r="E5" s="231"/>
      <c r="F5" s="231"/>
      <c r="G5" s="2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35" t="s">
        <v>10</v>
      </c>
      <c r="B6" s="252">
        <v>24</v>
      </c>
      <c r="C6" s="247" t="str">
        <f>VLOOKUP(B6,'пр.взв'!B7:G86,2,FALSE)</f>
        <v>СИТНИКОВ Антон Александрович</v>
      </c>
      <c r="D6" s="230" t="str">
        <f>VLOOKUP(B6,'пр.взв'!B7:G86,3,FALSE)</f>
        <v>16.02.87 мс</v>
      </c>
      <c r="E6" s="230" t="str">
        <f>VLOOKUP(B6,'пр.взв'!B7:G86,4,FALSE)</f>
        <v>ПФО Пермский Пермь МО</v>
      </c>
      <c r="F6" s="230" t="str">
        <f>VLOOKUP(B6,'пр.взв'!B7:G86,5,FALSE)</f>
        <v>001305</v>
      </c>
      <c r="G6" s="248" t="str">
        <f>VLOOKUP(B6,'пр.взв'!B7:G86,6,FALSE)</f>
        <v>Забалуев СА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22"/>
      <c r="B7" s="212"/>
      <c r="C7" s="187"/>
      <c r="D7" s="189"/>
      <c r="E7" s="189"/>
      <c r="F7" s="189"/>
      <c r="G7" s="249"/>
    </row>
    <row r="8" spans="1:7" ht="13.5" customHeight="1">
      <c r="A8" s="221" t="s">
        <v>11</v>
      </c>
      <c r="B8" s="211">
        <v>28</v>
      </c>
      <c r="C8" s="187" t="str">
        <f>VLOOKUP(B8,'пр.взв'!B7:G86,2,FALSE)</f>
        <v>УЛЬЯХОВ Александр Александрович</v>
      </c>
      <c r="D8" s="189" t="str">
        <f>VLOOKUP(B8,'пр.взв'!B7:G86,3,FALSE)</f>
        <v>16.07.88 мс</v>
      </c>
      <c r="E8" s="189" t="str">
        <f>VLOOKUP(B8,'пр.взв'!B7:G86,4,FALSE)</f>
        <v>ЦФО Брянская Брянск Д</v>
      </c>
      <c r="F8" s="189" t="str">
        <f>VLOOKUP(B8,'пр.взв'!B7:G86,5,FALSE)</f>
        <v>000387</v>
      </c>
      <c r="G8" s="249" t="str">
        <f>VLOOKUP(B8,'пр.взв'!B7:G86,6,FALSE)</f>
        <v>Терешок АА, Венценце СЮ</v>
      </c>
    </row>
    <row r="9" spans="1:7" ht="13.5" customHeight="1">
      <c r="A9" s="222"/>
      <c r="B9" s="212"/>
      <c r="C9" s="187"/>
      <c r="D9" s="189"/>
      <c r="E9" s="189"/>
      <c r="F9" s="189"/>
      <c r="G9" s="249"/>
    </row>
    <row r="10" spans="1:7" ht="13.5" customHeight="1">
      <c r="A10" s="221" t="s">
        <v>12</v>
      </c>
      <c r="B10" s="211">
        <v>13</v>
      </c>
      <c r="C10" s="187" t="str">
        <f>VLOOKUP(B10,'пр.взв'!B7:G86,2,FALSE)</f>
        <v>КУРЖЕВ Уали Рамазанович</v>
      </c>
      <c r="D10" s="189" t="str">
        <f>VLOOKUP(B10,'пр.взв'!B7:G86,3,FALSE)</f>
        <v>28.04.89 мс</v>
      </c>
      <c r="E10" s="189" t="str">
        <f>VLOOKUP(B10,'пр.взв'!B7:G86,4,FALSE)</f>
        <v>ЦФО Рязанская Рязань ПР</v>
      </c>
      <c r="F10" s="189" t="str">
        <f>VLOOKUP(B10,'пр.взв'!B7:G86,5,FALSE)</f>
        <v>001691</v>
      </c>
      <c r="G10" s="249" t="str">
        <f>VLOOKUP(B10,'пр.взв'!B7:G86,6,FALSE)</f>
        <v>Фофанов КН</v>
      </c>
    </row>
    <row r="11" spans="1:7" ht="13.5" customHeight="1">
      <c r="A11" s="222"/>
      <c r="B11" s="212"/>
      <c r="C11" s="187"/>
      <c r="D11" s="189"/>
      <c r="E11" s="189"/>
      <c r="F11" s="189"/>
      <c r="G11" s="249"/>
    </row>
    <row r="12" spans="1:7" ht="13.5" customHeight="1">
      <c r="A12" s="221" t="s">
        <v>12</v>
      </c>
      <c r="B12" s="211">
        <v>4</v>
      </c>
      <c r="C12" s="187" t="str">
        <f>VLOOKUP(B12,'пр.взв'!B7:G86,2,FALSE)</f>
        <v>ЛЕБЕДЕВ Георгий Андреевич</v>
      </c>
      <c r="D12" s="189" t="str">
        <f>VLOOKUP(B12,'пр.взв'!B7:G86,3,FALSE)</f>
        <v>12.07.91 кмс</v>
      </c>
      <c r="E12" s="189" t="str">
        <f>VLOOKUP(B12,'пр.взв'!B7:G86,4,FALSE)</f>
        <v>ПФО Пензенская Пенза Д</v>
      </c>
      <c r="F12" s="189">
        <f>VLOOKUP(B12,'пр.взв'!B7:G86,5,FALSE)</f>
        <v>0</v>
      </c>
      <c r="G12" s="249" t="str">
        <f>VLOOKUP(B12,'пр.взв'!B7:G86,6,FALSE)</f>
        <v>МялькинВВ</v>
      </c>
    </row>
    <row r="13" spans="1:7" ht="13.5" customHeight="1">
      <c r="A13" s="222"/>
      <c r="B13" s="212"/>
      <c r="C13" s="187"/>
      <c r="D13" s="189"/>
      <c r="E13" s="189"/>
      <c r="F13" s="189"/>
      <c r="G13" s="249"/>
    </row>
    <row r="14" spans="1:7" ht="13.5" customHeight="1">
      <c r="A14" s="221" t="s">
        <v>14</v>
      </c>
      <c r="B14" s="211">
        <v>8</v>
      </c>
      <c r="C14" s="187" t="str">
        <f>VLOOKUP(B14,'пр.взв'!B7:G86,2,FALSE)</f>
        <v>САПРЫКИН Иван Ильич</v>
      </c>
      <c r="D14" s="189" t="str">
        <f>VLOOKUP(B14,'пр.взв'!B7:G86,3,FALSE)</f>
        <v>19.06.89 мс</v>
      </c>
      <c r="E14" s="189" t="str">
        <f>VLOOKUP(B14,'пр.взв'!B7:G86,4,FALSE)</f>
        <v>Москва ВС</v>
      </c>
      <c r="F14" s="189" t="str">
        <f>VLOOKUP(B14,'пр.взв'!B7:G86,5,FALSE)</f>
        <v>000189</v>
      </c>
      <c r="G14" s="249" t="str">
        <f>VLOOKUP(B14,'пр.взв'!B7:G86,6,FALSE)</f>
        <v>Фунтиков ПВ, Леонтьев АА</v>
      </c>
    </row>
    <row r="15" spans="1:7" ht="13.5" customHeight="1">
      <c r="A15" s="222"/>
      <c r="B15" s="212"/>
      <c r="C15" s="187"/>
      <c r="D15" s="189"/>
      <c r="E15" s="189"/>
      <c r="F15" s="189"/>
      <c r="G15" s="249"/>
    </row>
    <row r="16" spans="1:7" ht="13.5" customHeight="1">
      <c r="A16" s="221" t="s">
        <v>15</v>
      </c>
      <c r="B16" s="211">
        <v>20</v>
      </c>
      <c r="C16" s="187" t="str">
        <f>VLOOKUP(B16,'пр.взв'!B7:G86,2,FALSE)</f>
        <v>РУДНЫЙ Максим Олегович</v>
      </c>
      <c r="D16" s="189" t="str">
        <f>VLOOKUP(B16,'пр.взв'!B7:G86,3,FALSE)</f>
        <v>31.08.88 мс</v>
      </c>
      <c r="E16" s="189" t="str">
        <f>VLOOKUP(B16,'пр.взв'!B7:G86,4,FALSE)</f>
        <v>Москва ВС</v>
      </c>
      <c r="F16" s="189" t="str">
        <f>VLOOKUP(B16,'пр.взв'!B7:G86,5,FALSE)</f>
        <v>003111</v>
      </c>
      <c r="G16" s="249" t="str">
        <f>VLOOKUP(B16,'пр.взв'!B7:G86,6,FALSE)</f>
        <v>Фунтиков ПВ,Бобров АА</v>
      </c>
    </row>
    <row r="17" spans="1:7" ht="13.5" customHeight="1">
      <c r="A17" s="222"/>
      <c r="B17" s="212"/>
      <c r="C17" s="187"/>
      <c r="D17" s="189"/>
      <c r="E17" s="189"/>
      <c r="F17" s="189"/>
      <c r="G17" s="249"/>
    </row>
    <row r="18" spans="1:7" ht="13.5" customHeight="1">
      <c r="A18" s="221" t="s">
        <v>16</v>
      </c>
      <c r="B18" s="211">
        <v>11</v>
      </c>
      <c r="C18" s="187" t="str">
        <f>VLOOKUP(B18,'пр.взв'!B7:G86,2,FALSE)</f>
        <v>ЦЕЙБА Батал Астамурович</v>
      </c>
      <c r="D18" s="189" t="str">
        <f>VLOOKUP(B18,'пр.взв'!B7:G86,3,FALSE)</f>
        <v>25.01.89 кмс</v>
      </c>
      <c r="E18" s="189" t="str">
        <f>VLOOKUP(B18,'пр.взв'!B7:G86,4,FALSE)</f>
        <v>Москва С-70</v>
      </c>
      <c r="F18" s="189">
        <f>VLOOKUP(B18,'пр.взв'!B7:G86,5,FALSE)</f>
        <v>0</v>
      </c>
      <c r="G18" s="249" t="str">
        <f>VLOOKUP(B18,'пр.взв'!B7:G86,6,FALSE)</f>
        <v>Бобылев АБ</v>
      </c>
    </row>
    <row r="19" spans="1:7" ht="13.5" customHeight="1">
      <c r="A19" s="222"/>
      <c r="B19" s="212"/>
      <c r="C19" s="187"/>
      <c r="D19" s="189"/>
      <c r="E19" s="189"/>
      <c r="F19" s="189"/>
      <c r="G19" s="249"/>
    </row>
    <row r="20" spans="1:7" ht="13.5" customHeight="1">
      <c r="A20" s="221" t="s">
        <v>17</v>
      </c>
      <c r="B20" s="211">
        <v>34</v>
      </c>
      <c r="C20" s="187" t="str">
        <f>VLOOKUP(B20,'пр.взв'!B7:G86,2,FALSE)</f>
        <v>МИЛИШНИКОВ Владимир Владимирович</v>
      </c>
      <c r="D20" s="189" t="str">
        <f>VLOOKUP(B20,'пр.взв'!B7:G86,3,FALSE)</f>
        <v>20.03.89 мс</v>
      </c>
      <c r="E20" s="189" t="str">
        <f>VLOOKUP(B20,'пр.взв'!B7:G86,4,FALSE)</f>
        <v>Санкт-Петербург МО</v>
      </c>
      <c r="F20" s="189" t="str">
        <f>VLOOKUP(B20,'пр.взв'!B7:G86,5,FALSE)</f>
        <v>001652</v>
      </c>
      <c r="G20" s="249" t="str">
        <f>VLOOKUP(B20,'пр.взв'!B7:G86,6,FALSE)</f>
        <v>Зверев СА</v>
      </c>
    </row>
    <row r="21" spans="1:7" ht="13.5" customHeight="1">
      <c r="A21" s="222"/>
      <c r="B21" s="212"/>
      <c r="C21" s="187"/>
      <c r="D21" s="189"/>
      <c r="E21" s="189"/>
      <c r="F21" s="189"/>
      <c r="G21" s="249"/>
    </row>
    <row r="22" spans="1:7" ht="13.5" customHeight="1">
      <c r="A22" s="221" t="s">
        <v>18</v>
      </c>
      <c r="B22" s="211">
        <v>17</v>
      </c>
      <c r="C22" s="187" t="str">
        <f>VLOOKUP(B22,'пр.взв'!B7:G86,2,FALSE)</f>
        <v>СУХАНОВ Денис Николаевич</v>
      </c>
      <c r="D22" s="189" t="str">
        <f>VLOOKUP(B22,'пр.взв'!B7:G86,3,FALSE)</f>
        <v>20.03.91 мсмк</v>
      </c>
      <c r="E22" s="189" t="str">
        <f>VLOOKUP(B22,'пр.взв'!B7:G86,4,FALSE)</f>
        <v>УФО Курганская Курган МО</v>
      </c>
      <c r="F22" s="189">
        <f>VLOOKUP(B22,'пр.взв'!B7:G86,5,FALSE)</f>
        <v>0</v>
      </c>
      <c r="G22" s="249" t="str">
        <f>VLOOKUP(B22,'пр.взв'!B7:G86,6,FALSE)</f>
        <v>Стенников МГ, Бородин ОБ</v>
      </c>
    </row>
    <row r="23" spans="1:7" ht="13.5" customHeight="1">
      <c r="A23" s="222"/>
      <c r="B23" s="212"/>
      <c r="C23" s="187"/>
      <c r="D23" s="189"/>
      <c r="E23" s="189"/>
      <c r="F23" s="189"/>
      <c r="G23" s="249"/>
    </row>
    <row r="24" spans="1:7" ht="13.5" customHeight="1">
      <c r="A24" s="221" t="s">
        <v>19</v>
      </c>
      <c r="B24" s="211">
        <v>19</v>
      </c>
      <c r="C24" s="187" t="str">
        <f>VLOOKUP(B24,'пр.взв'!B7:G86,2,FALSE)</f>
        <v>КОУРОВ Павел Сергеевич</v>
      </c>
      <c r="D24" s="189" t="str">
        <f>VLOOKUP(B24,'пр.взв'!B7:G86,3,FALSE)</f>
        <v>07.07.88 мс</v>
      </c>
      <c r="E24" s="189" t="str">
        <f>VLOOKUP(B24,'пр.взв'!B7:G86,4,FALSE)</f>
        <v>ЮФО Волгоградская Волгоград Д</v>
      </c>
      <c r="F24" s="189">
        <f>VLOOKUP(B24,'пр.взв'!B7:G86,5,FALSE)</f>
        <v>0</v>
      </c>
      <c r="G24" s="249" t="str">
        <f>VLOOKUP(B24,'пр.взв'!B7:G86,6,FALSE)</f>
        <v>Лазарев ВИ</v>
      </c>
    </row>
    <row r="25" spans="1:7" ht="13.5" customHeight="1">
      <c r="A25" s="222"/>
      <c r="B25" s="212"/>
      <c r="C25" s="187"/>
      <c r="D25" s="189"/>
      <c r="E25" s="189"/>
      <c r="F25" s="189"/>
      <c r="G25" s="249"/>
    </row>
    <row r="26" spans="1:7" ht="13.5" customHeight="1">
      <c r="A26" s="221" t="s">
        <v>20</v>
      </c>
      <c r="B26" s="211">
        <v>2</v>
      </c>
      <c r="C26" s="187" t="str">
        <f>VLOOKUP(B26,'пр.взв'!B7:G86,2,FALSE)</f>
        <v>САЙФУТДИНОВ Юрий Наилович</v>
      </c>
      <c r="D26" s="189" t="str">
        <f>VLOOKUP(B26,'пр.взв'!B7:G86,3,FALSE)</f>
        <v>22.07.88 мс</v>
      </c>
      <c r="E26" s="189" t="str">
        <f>VLOOKUP(B26,'пр.взв'!B7:G86,4,FALSE)</f>
        <v>ЮФО Краснодарский край Новороссийск ПР</v>
      </c>
      <c r="F26" s="189">
        <f>VLOOKUP(B26,'пр.взв'!B7:G86,5,FALSE)</f>
        <v>0</v>
      </c>
      <c r="G26" s="249" t="str">
        <f>VLOOKUP(B26,'пр.взв'!B7:G86,6,FALSE)</f>
        <v>Дученко ВФ,Гарькуша АВ</v>
      </c>
    </row>
    <row r="27" spans="1:7" ht="13.5" customHeight="1">
      <c r="A27" s="222"/>
      <c r="B27" s="212"/>
      <c r="C27" s="187"/>
      <c r="D27" s="189"/>
      <c r="E27" s="189"/>
      <c r="F27" s="189"/>
      <c r="G27" s="249"/>
    </row>
    <row r="28" spans="1:7" ht="13.5" customHeight="1">
      <c r="A28" s="221" t="s">
        <v>21</v>
      </c>
      <c r="B28" s="211">
        <v>26</v>
      </c>
      <c r="C28" s="187" t="str">
        <f>VLOOKUP(B28,'пр.взв'!B7:G86,2,FALSE)</f>
        <v>НИКОЛАЕВ Сергей Андреевич</v>
      </c>
      <c r="D28" s="189" t="str">
        <f>VLOOKUP(B28,'пр.взв'!B7:G86,3,FALSE)</f>
        <v>22.08.89 мс</v>
      </c>
      <c r="E28" s="189" t="str">
        <f>VLOOKUP(B28,'пр.взв'!B7:G86,4,FALSE)</f>
        <v>Москва ВС</v>
      </c>
      <c r="F28" s="189" t="str">
        <f>VLOOKUP(B28,'пр.взв'!B7:G86,5,FALSE)</f>
        <v>001782</v>
      </c>
      <c r="G28" s="249" t="str">
        <f>VLOOKUP(B28,'пр.взв'!B7:G86,6,FALSE)</f>
        <v>Фунтиков ПВ, Леонтьев АА</v>
      </c>
    </row>
    <row r="29" spans="1:7" ht="13.5" customHeight="1">
      <c r="A29" s="222"/>
      <c r="B29" s="212"/>
      <c r="C29" s="187"/>
      <c r="D29" s="189"/>
      <c r="E29" s="189"/>
      <c r="F29" s="189"/>
      <c r="G29" s="249"/>
    </row>
    <row r="30" spans="1:7" ht="13.5" customHeight="1">
      <c r="A30" s="221" t="s">
        <v>40</v>
      </c>
      <c r="B30" s="211">
        <v>30</v>
      </c>
      <c r="C30" s="187" t="str">
        <f>VLOOKUP(B30,'пр.взв'!B7:G86,2,FALSE)</f>
        <v>ДАУДОВ Турпал Адамович</v>
      </c>
      <c r="D30" s="189" t="str">
        <f>VLOOKUP(B30,'пр.взв'!B7:G86,3,FALSE)</f>
        <v>15.11.91 кмс</v>
      </c>
      <c r="E30" s="189" t="str">
        <f>VLOOKUP(B30,'пр.взв'!B7:G86,4,FALSE)</f>
        <v>ЦФО Ивановская Тейково МО</v>
      </c>
      <c r="F30" s="189">
        <f>VLOOKUP(B30,'пр.взв'!B7:G86,5,FALSE)</f>
        <v>0</v>
      </c>
      <c r="G30" s="249" t="str">
        <f>VLOOKUP(B30,'пр.взв'!B7:G86,6,FALSE)</f>
        <v>Донник ВИ, Валодин АН</v>
      </c>
    </row>
    <row r="31" spans="1:14" ht="13.5" customHeight="1">
      <c r="A31" s="222"/>
      <c r="B31" s="212"/>
      <c r="C31" s="187"/>
      <c r="D31" s="189"/>
      <c r="E31" s="189"/>
      <c r="F31" s="189"/>
      <c r="G31" s="249"/>
      <c r="H31" s="6"/>
      <c r="I31" s="6"/>
      <c r="J31" s="6"/>
      <c r="L31" s="6"/>
      <c r="M31" s="6"/>
      <c r="N31" s="6"/>
    </row>
    <row r="32" spans="1:14" ht="13.5" customHeight="1">
      <c r="A32" s="221" t="s">
        <v>41</v>
      </c>
      <c r="B32" s="211">
        <v>31</v>
      </c>
      <c r="C32" s="187" t="str">
        <f>VLOOKUP(B32,'пр.взв'!B7:G86,2,FALSE)</f>
        <v>ГЛАДЫШЕВ Петр Алексеевич</v>
      </c>
      <c r="D32" s="189" t="str">
        <f>VLOOKUP(B32,'пр.взв'!B7:G86,3,FALSE)</f>
        <v>03.02.89 мс</v>
      </c>
      <c r="E32" s="189" t="str">
        <f>VLOOKUP(B32,'пр.взв'!B7:G86,4,FALSE)</f>
        <v>Москва Д</v>
      </c>
      <c r="F32" s="189" t="str">
        <f>VLOOKUP(B32,'пр.взв'!B7:G86,5,FALSE)</f>
        <v>017005</v>
      </c>
      <c r="G32" s="249" t="str">
        <f>VLOOKUP(B32,'пр.взв'!B7:G86,6,FALSE)</f>
        <v>Жиляев ДС,Коробейников МЮ</v>
      </c>
      <c r="H32" s="6"/>
      <c r="I32" s="6"/>
      <c r="J32" s="6"/>
      <c r="L32" s="6"/>
      <c r="M32" s="6"/>
      <c r="N32" s="6"/>
    </row>
    <row r="33" spans="1:14" ht="13.5" customHeight="1">
      <c r="A33" s="222"/>
      <c r="B33" s="212"/>
      <c r="C33" s="187"/>
      <c r="D33" s="189"/>
      <c r="E33" s="189"/>
      <c r="F33" s="189"/>
      <c r="G33" s="249"/>
      <c r="H33" s="6"/>
      <c r="I33" s="6"/>
      <c r="J33" s="6"/>
      <c r="L33" s="6"/>
      <c r="M33" s="6"/>
      <c r="N33" s="6"/>
    </row>
    <row r="34" spans="1:7" ht="13.5" customHeight="1">
      <c r="A34" s="221" t="s">
        <v>42</v>
      </c>
      <c r="B34" s="211">
        <v>10</v>
      </c>
      <c r="C34" s="187" t="str">
        <f>VLOOKUP(B34,'пр.взв'!B7:G86,2,FALSE)</f>
        <v>НЕХОРОШКОВ Максим Вадимович</v>
      </c>
      <c r="D34" s="189" t="str">
        <f>VLOOKUP(B34,'пр.взв'!B9:G88,3,FALSE)</f>
        <v>08.01.87 мс</v>
      </c>
      <c r="E34" s="189" t="str">
        <f>VLOOKUP(B34,'пр.взв'!B7:G86,4,FALSE)</f>
        <v>ЦФО Владимирская Ковров МО</v>
      </c>
      <c r="F34" s="189">
        <f>VLOOKUP(B34,'пр.взв'!B7:G86,5,FALSE)</f>
        <v>0</v>
      </c>
      <c r="G34" s="249" t="str">
        <f>VLOOKUP(B34,'пр.взв'!B7:G86,6,FALSE)</f>
        <v>Рыбин СН</v>
      </c>
    </row>
    <row r="35" spans="1:7" ht="13.5" customHeight="1">
      <c r="A35" s="222"/>
      <c r="B35" s="212"/>
      <c r="C35" s="187"/>
      <c r="D35" s="189"/>
      <c r="E35" s="189"/>
      <c r="F35" s="189"/>
      <c r="G35" s="249"/>
    </row>
    <row r="36" spans="1:7" ht="13.5" customHeight="1">
      <c r="A36" s="221" t="s">
        <v>43</v>
      </c>
      <c r="B36" s="211">
        <v>5</v>
      </c>
      <c r="C36" s="187" t="str">
        <f>VLOOKUP(B36,'пр.взв'!B7:G86,2,FALSE)</f>
        <v>ДЕМЕНТЬЕВ Владимир Викторович</v>
      </c>
      <c r="D36" s="189" t="str">
        <f>VLOOKUP(B36,'пр.взв'!B7:G86,3,FALSE)</f>
        <v>16.01.90 кмс</v>
      </c>
      <c r="E36" s="189" t="str">
        <f>VLOOKUP(B36,'пр.взв'!B7:G86,4,FALSE)</f>
        <v>Москва ПР</v>
      </c>
      <c r="F36" s="189" t="str">
        <f>VLOOKUP(B36,'пр.взв'!B7:G86,5,FALSE)</f>
        <v>000187</v>
      </c>
      <c r="G36" s="249" t="str">
        <f>VLOOKUP(B36,'пр.взв'!B7:G86,6,FALSE)</f>
        <v>Никитин АН,Франковский ВВ</v>
      </c>
    </row>
    <row r="37" spans="1:7" ht="13.5" customHeight="1">
      <c r="A37" s="222"/>
      <c r="B37" s="212"/>
      <c r="C37" s="187"/>
      <c r="D37" s="189"/>
      <c r="E37" s="189"/>
      <c r="F37" s="189"/>
      <c r="G37" s="249"/>
    </row>
    <row r="38" spans="1:7" ht="13.5" customHeight="1">
      <c r="A38" s="221" t="s">
        <v>44</v>
      </c>
      <c r="B38" s="211">
        <v>29</v>
      </c>
      <c r="C38" s="187" t="str">
        <f>VLOOKUP(B38,'пр.взв'!B7:G86,2,FALSE)</f>
        <v>ПАРНЮК Степан Михайлович</v>
      </c>
      <c r="D38" s="189" t="str">
        <f>VLOOKUP(B38,'пр.взв'!B7:G86,3,FALSE)</f>
        <v>05.11.89 мс</v>
      </c>
      <c r="E38" s="189" t="str">
        <f>VLOOKUP(B38,'пр.взв'!B7:G86,4,FALSE)</f>
        <v>Москва МО</v>
      </c>
      <c r="F38" s="189">
        <f>VLOOKUP(B38,'пр.взв'!B7:G86,5,FALSE)</f>
        <v>0</v>
      </c>
      <c r="G38" s="249" t="str">
        <f>VLOOKUP(B38,'пр.взв'!B7:G86,6,FALSE)</f>
        <v>Старостин В.Ю., Панов В.В.</v>
      </c>
    </row>
    <row r="39" spans="1:7" ht="13.5" customHeight="1">
      <c r="A39" s="222"/>
      <c r="B39" s="212"/>
      <c r="C39" s="187"/>
      <c r="D39" s="189"/>
      <c r="E39" s="189"/>
      <c r="F39" s="189"/>
      <c r="G39" s="249"/>
    </row>
    <row r="40" spans="1:7" ht="13.5" customHeight="1">
      <c r="A40" s="221" t="s">
        <v>45</v>
      </c>
      <c r="B40" s="211">
        <v>16</v>
      </c>
      <c r="C40" s="187" t="str">
        <f>VLOOKUP(B40,'пр.взв'!B7:G86,2,FALSE)</f>
        <v>МИНАЕВ Виктор Алексеевич</v>
      </c>
      <c r="D40" s="189" t="str">
        <f>VLOOKUP(B40,'пр.взв'!B7:G86,3,FALSE)</f>
        <v>24.04.90 кмс</v>
      </c>
      <c r="E40" s="189" t="str">
        <f>VLOOKUP(B40,'пр.взв'!B7:G86,4,FALSE)</f>
        <v>ЮФО Ростовская Новочеркаск МО</v>
      </c>
      <c r="F40" s="189">
        <f>VLOOKUP(B40,'пр.взв'!B7:G86,5,FALSE)</f>
        <v>0</v>
      </c>
      <c r="G40" s="249" t="str">
        <f>VLOOKUP(B40,'пр.взв'!B7:G86,6,FALSE)</f>
        <v>Минаев А</v>
      </c>
    </row>
    <row r="41" spans="1:7" ht="13.5" customHeight="1">
      <c r="A41" s="222"/>
      <c r="B41" s="212"/>
      <c r="C41" s="187"/>
      <c r="D41" s="189"/>
      <c r="E41" s="189"/>
      <c r="F41" s="189"/>
      <c r="G41" s="249"/>
    </row>
    <row r="42" spans="1:7" ht="13.5" customHeight="1">
      <c r="A42" s="221" t="s">
        <v>46</v>
      </c>
      <c r="B42" s="211">
        <v>1</v>
      </c>
      <c r="C42" s="187" t="str">
        <f>VLOOKUP(B42,'пр.взв'!B7:G86,2,FALSE)</f>
        <v>ОРЛОВ Алексей Николаевич</v>
      </c>
      <c r="D42" s="189" t="str">
        <f>VLOOKUP(B42,'пр.взв'!B7:G86,3,FALSE)</f>
        <v>11.12.90 кмс</v>
      </c>
      <c r="E42" s="189" t="str">
        <f>VLOOKUP(B42,'пр.взв'!B7:G86,4,FALSE)</f>
        <v>ПФО Пермский Пермь МО</v>
      </c>
      <c r="F42" s="189" t="str">
        <f>VLOOKUP(B42,'пр.взв'!B7:G86,5,FALSE)</f>
        <v>001720</v>
      </c>
      <c r="G42" s="249" t="str">
        <f>VLOOKUP(B42,'пр.взв'!B7:G86,6,FALSE)</f>
        <v>Забалуев АИ</v>
      </c>
    </row>
    <row r="43" spans="1:7" ht="13.5" customHeight="1">
      <c r="A43" s="222"/>
      <c r="B43" s="212"/>
      <c r="C43" s="187"/>
      <c r="D43" s="189"/>
      <c r="E43" s="189"/>
      <c r="F43" s="189"/>
      <c r="G43" s="249"/>
    </row>
    <row r="44" spans="1:7" ht="13.5" customHeight="1">
      <c r="A44" s="221" t="s">
        <v>47</v>
      </c>
      <c r="B44" s="211">
        <v>23</v>
      </c>
      <c r="C44" s="187" t="str">
        <f>VLOOKUP(B44,'пр.взв'!B7:G86,2,FALSE)</f>
        <v>АЛЕКСАНДРОВ Александр Олегович</v>
      </c>
      <c r="D44" s="189" t="str">
        <f>VLOOKUP(B44,'пр.взв'!B7:G86,3,FALSE)</f>
        <v>27.02.90 кмс</v>
      </c>
      <c r="E44" s="189" t="str">
        <f>VLOOKUP(B44,'пр.взв'!B7:G86,4,FALSE)</f>
        <v>УФО Курганская Курган МО</v>
      </c>
      <c r="F44" s="189">
        <f>VLOOKUP(B44,'пр.взв'!B7:G86,5,FALSE)</f>
        <v>0</v>
      </c>
      <c r="G44" s="249" t="str">
        <f>VLOOKUP(B44,'пр.взв'!B7:G86,6,FALSE)</f>
        <v>Стенников МГ, Бородин ОБ</v>
      </c>
    </row>
    <row r="45" spans="1:7" ht="13.5" customHeight="1">
      <c r="A45" s="222"/>
      <c r="B45" s="212"/>
      <c r="C45" s="187"/>
      <c r="D45" s="189"/>
      <c r="E45" s="189"/>
      <c r="F45" s="189"/>
      <c r="G45" s="249"/>
    </row>
    <row r="46" spans="1:7" ht="13.5" customHeight="1">
      <c r="A46" s="221" t="s">
        <v>48</v>
      </c>
      <c r="B46" s="211">
        <v>33</v>
      </c>
      <c r="C46" s="187" t="str">
        <f>VLOOKUP(B46,'пр.взв'!B7:G86,2,FALSE)</f>
        <v>СТАМКУЛОВ Ринат Сагынбекович</v>
      </c>
      <c r="D46" s="189" t="str">
        <f>VLOOKUP(B46,'пр.взв'!B7:G86,3,FALSE)</f>
        <v>09.01.90 кмс</v>
      </c>
      <c r="E46" s="189" t="str">
        <f>VLOOKUP(B46,'пр.взв'!B7:G86,4,FALSE)</f>
        <v>ЦФО Рязанская Рязань ПР</v>
      </c>
      <c r="F46" s="189" t="str">
        <f>VLOOKUP(B46,'пр.взв'!B7:G86,5,FALSE)</f>
        <v>001590</v>
      </c>
      <c r="G46" s="249" t="str">
        <f>VLOOKUP(B46,'пр.взв'!B7:G86,6,FALSE)</f>
        <v>Кидрачев МН, Фофанов КН</v>
      </c>
    </row>
    <row r="47" spans="1:7" ht="13.5" customHeight="1">
      <c r="A47" s="222"/>
      <c r="B47" s="212"/>
      <c r="C47" s="187"/>
      <c r="D47" s="189"/>
      <c r="E47" s="189"/>
      <c r="F47" s="189"/>
      <c r="G47" s="249"/>
    </row>
    <row r="48" spans="1:7" ht="13.5" customHeight="1">
      <c r="A48" s="221" t="s">
        <v>49</v>
      </c>
      <c r="B48" s="211">
        <v>32</v>
      </c>
      <c r="C48" s="187" t="str">
        <f>VLOOKUP(B48,'пр.взв'!B7:G86,2,FALSE)</f>
        <v>ПАНФИЛОВ Александр Анатольевич</v>
      </c>
      <c r="D48" s="189" t="str">
        <f>VLOOKUP(B48,'пр.взв'!B7:G86,3,FALSE)</f>
        <v>03.06.89 кмс</v>
      </c>
      <c r="E48" s="189" t="str">
        <f>VLOOKUP(B48,'пр.взв'!B7:G86,4,FALSE)</f>
        <v>ЮФО Краснодарский край Новоросийск МО</v>
      </c>
      <c r="F48" s="189" t="str">
        <f>VLOOKUP(B48,'пр.взв'!B7:G86,5,FALSE)</f>
        <v>006388</v>
      </c>
      <c r="G48" s="249" t="str">
        <f>VLOOKUP(B48,'пр.взв'!B7:G86,6,FALSE)</f>
        <v>Даученко В.Ф., Гаркуша А.В.</v>
      </c>
    </row>
    <row r="49" spans="1:7" ht="13.5" customHeight="1">
      <c r="A49" s="222"/>
      <c r="B49" s="212"/>
      <c r="C49" s="187"/>
      <c r="D49" s="189"/>
      <c r="E49" s="189"/>
      <c r="F49" s="189"/>
      <c r="G49" s="249"/>
    </row>
    <row r="50" spans="1:7" ht="13.5" customHeight="1">
      <c r="A50" s="221" t="s">
        <v>50</v>
      </c>
      <c r="B50" s="211">
        <v>6</v>
      </c>
      <c r="C50" s="187" t="str">
        <f>VLOOKUP(B50,'пр.взв'!B7:G86,2,FALSE)</f>
        <v>МАМКАЕВ Максим Игореви</v>
      </c>
      <c r="D50" s="189" t="str">
        <f>VLOOKUP(B50,'пр.взв'!B7:G86,3,FALSE)</f>
        <v>20.01.89 мс</v>
      </c>
      <c r="E50" s="189" t="str">
        <f>VLOOKUP(B50,'пр.взв'!B7:G86,4,FALSE)</f>
        <v>Санкт-Петербург Д</v>
      </c>
      <c r="F50" s="189" t="str">
        <f>VLOOKUP(B50,'пр.взв'!B7:G86,5,FALSE)</f>
        <v>001253</v>
      </c>
      <c r="G50" s="249" t="str">
        <f>VLOOKUP(B50,'пр.взв'!B7:G86,6,FALSE)</f>
        <v>Савельев АВ</v>
      </c>
    </row>
    <row r="51" spans="1:7" ht="13.5" customHeight="1">
      <c r="A51" s="222"/>
      <c r="B51" s="212"/>
      <c r="C51" s="187"/>
      <c r="D51" s="189"/>
      <c r="E51" s="189"/>
      <c r="F51" s="189"/>
      <c r="G51" s="249"/>
    </row>
    <row r="52" spans="1:7" ht="13.5" customHeight="1">
      <c r="A52" s="221" t="s">
        <v>51</v>
      </c>
      <c r="B52" s="211">
        <v>22</v>
      </c>
      <c r="C52" s="187" t="str">
        <f>VLOOKUP(B52,'пр.взв'!B7:G86,2,FALSE)</f>
        <v>ШУЯКОВ Вячесла Ярославович</v>
      </c>
      <c r="D52" s="189" t="str">
        <f>VLOOKUP(B52,'пр.взв'!B7:G86,3,FALSE)</f>
        <v>14.03.91 кмс</v>
      </c>
      <c r="E52" s="189" t="str">
        <f>VLOOKUP(B52,'пр.взв'!B7:G86,4,FALSE)</f>
        <v>Москва ПР</v>
      </c>
      <c r="F52" s="189" t="str">
        <f>VLOOKUP(B52,'пр.взв'!B7:G86,5,FALSE)</f>
        <v>000266</v>
      </c>
      <c r="G52" s="249" t="str">
        <f>VLOOKUP(B52,'пр.взв'!B7:G86,6,FALSE)</f>
        <v>Алексеев РВ,Франковский ВВ</v>
      </c>
    </row>
    <row r="53" spans="1:7" ht="13.5" customHeight="1">
      <c r="A53" s="222"/>
      <c r="B53" s="212"/>
      <c r="C53" s="187"/>
      <c r="D53" s="189"/>
      <c r="E53" s="189"/>
      <c r="F53" s="189"/>
      <c r="G53" s="249"/>
    </row>
    <row r="54" spans="1:7" ht="13.5" customHeight="1">
      <c r="A54" s="221" t="s">
        <v>52</v>
      </c>
      <c r="B54" s="211">
        <v>18</v>
      </c>
      <c r="C54" s="187" t="str">
        <f>VLOOKUP(B54,'пр.взв'!B7:G86,2,FALSE)</f>
        <v>ШАРАБИДЗЕ Георгий Давидович</v>
      </c>
      <c r="D54" s="189" t="str">
        <f>VLOOKUP(B54,'пр.взв'!B7:G86,3,FALSE)</f>
        <v>30.03.89 кмс</v>
      </c>
      <c r="E54" s="189" t="str">
        <f>VLOOKUP(B54,'пр.взв'!B7:G86,4,FALSE)</f>
        <v>ПФО Саратовская, Саратов Д</v>
      </c>
      <c r="F54" s="189" t="str">
        <f>VLOOKUP(B54,'пр.взв'!B7:G86,5,FALSE)</f>
        <v>001742</v>
      </c>
      <c r="G54" s="249" t="str">
        <f>VLOOKUP(B54,'пр.взв'!B7:G86,6,FALSE)</f>
        <v>Мартынов А.Т., Нилогов В.В.</v>
      </c>
    </row>
    <row r="55" spans="1:7" ht="13.5" customHeight="1">
      <c r="A55" s="222"/>
      <c r="B55" s="212"/>
      <c r="C55" s="187"/>
      <c r="D55" s="189"/>
      <c r="E55" s="189"/>
      <c r="F55" s="189"/>
      <c r="G55" s="249"/>
    </row>
    <row r="56" spans="1:7" ht="13.5" customHeight="1">
      <c r="A56" s="221" t="s">
        <v>53</v>
      </c>
      <c r="B56" s="211">
        <v>21</v>
      </c>
      <c r="C56" s="187" t="str">
        <f>VLOOKUP(B56,'пр.взв'!B7:G86,2,FALSE)</f>
        <v>ГАСАНХАНОВ Руслан Зайнулавович</v>
      </c>
      <c r="D56" s="189" t="str">
        <f>VLOOKUP(B56,'пр.взв'!B7:G86,3,FALSE)</f>
        <v>12.04.89 кмс</v>
      </c>
      <c r="E56" s="189" t="str">
        <f>VLOOKUP(B56,'пр.взв'!B7:G86,4,FALSE)</f>
        <v>ЮФО Дагестан Махачкала Спартак</v>
      </c>
      <c r="F56" s="189">
        <f>VLOOKUP(B56,'пр.взв'!B7:G86,5,FALSE)</f>
        <v>0</v>
      </c>
      <c r="G56" s="249" t="str">
        <f>VLOOKUP(B56,'пр.взв'!B7:G86,6,FALSE)</f>
        <v>Расанханов З</v>
      </c>
    </row>
    <row r="57" spans="1:7" ht="13.5" customHeight="1">
      <c r="A57" s="222"/>
      <c r="B57" s="212"/>
      <c r="C57" s="187"/>
      <c r="D57" s="189"/>
      <c r="E57" s="189"/>
      <c r="F57" s="189"/>
      <c r="G57" s="249"/>
    </row>
    <row r="58" spans="1:7" ht="13.5" customHeight="1">
      <c r="A58" s="221" t="s">
        <v>54</v>
      </c>
      <c r="B58" s="211">
        <v>27</v>
      </c>
      <c r="C58" s="187" t="str">
        <f>VLOOKUP(B58,'пр.взв'!B7:G86,2,FALSE)</f>
        <v>АБРЕГОВ Алий Руланович</v>
      </c>
      <c r="D58" s="189" t="str">
        <f>VLOOKUP(B58,'пр.взв'!B7:G86,3,FALSE)</f>
        <v>16.09.89 кмс</v>
      </c>
      <c r="E58" s="189" t="str">
        <f>VLOOKUP(B58,'пр.взв'!B7:G86,4,FALSE)</f>
        <v>ЮФО Адыгея, Майкоп МО</v>
      </c>
      <c r="F58" s="189" t="str">
        <f>VLOOKUP(B58,'пр.взв'!B7:G86,5,FALSE)</f>
        <v>006438</v>
      </c>
      <c r="G58" s="249" t="str">
        <f>VLOOKUP(B58,'пр.взв'!B7:G86,6,FALSE)</f>
        <v>Меретуков С, Надюков Р.</v>
      </c>
    </row>
    <row r="59" spans="1:7" ht="13.5" customHeight="1">
      <c r="A59" s="222"/>
      <c r="B59" s="212"/>
      <c r="C59" s="187"/>
      <c r="D59" s="189"/>
      <c r="E59" s="189"/>
      <c r="F59" s="189"/>
      <c r="G59" s="249"/>
    </row>
    <row r="60" spans="1:7" ht="13.5" customHeight="1">
      <c r="A60" s="221" t="s">
        <v>55</v>
      </c>
      <c r="B60" s="211">
        <v>9</v>
      </c>
      <c r="C60" s="187" t="str">
        <f>VLOOKUP(B60,'пр.взв'!B7:G86,2,FALSE)</f>
        <v>КОЖЕВНИКОВ Семен Николаевич</v>
      </c>
      <c r="D60" s="189" t="str">
        <f>VLOOKUP(B60,'пр.взв'!B7:G86,3,FALSE)</f>
        <v>21.11.88 кмс</v>
      </c>
      <c r="E60" s="189" t="str">
        <f>VLOOKUP(B60,'пр.взв'!B7:G86,4,FALSE)</f>
        <v>СФО Красноярский край Сосновоборск </v>
      </c>
      <c r="F60" s="189">
        <f>VLOOKUP(B60,'пр.взв'!B7:G86,5,FALSE)</f>
        <v>0</v>
      </c>
      <c r="G60" s="249" t="str">
        <f>VLOOKUP(B60,'пр.взв'!B7:G86,6,FALSE)</f>
        <v>Батурин АВ,Клеветов АА</v>
      </c>
    </row>
    <row r="61" spans="1:7" ht="13.5" customHeight="1">
      <c r="A61" s="222"/>
      <c r="B61" s="212"/>
      <c r="C61" s="187"/>
      <c r="D61" s="189"/>
      <c r="E61" s="189"/>
      <c r="F61" s="189"/>
      <c r="G61" s="249"/>
    </row>
    <row r="62" spans="1:7" ht="13.5" customHeight="1">
      <c r="A62" s="221" t="s">
        <v>56</v>
      </c>
      <c r="B62" s="211">
        <v>25</v>
      </c>
      <c r="C62" s="187" t="str">
        <f>VLOOKUP(B62,'пр.взв'!B7:G86,2,FALSE)</f>
        <v>ФЕДОРОВ Евгений Викторович</v>
      </c>
      <c r="D62" s="189" t="str">
        <f>VLOOKUP(B62,'пр.взв'!B7:G86,3,FALSE)</f>
        <v>01.07.87 кмс</v>
      </c>
      <c r="E62" s="189" t="str">
        <f>VLOOKUP(B62,'пр.взв'!B7:G86,4,FALSE)</f>
        <v>ЦФО Рязанская Рязань </v>
      </c>
      <c r="F62" s="189" t="str">
        <f>VLOOKUP(B62,'пр.взв'!B7:G86,5,FALSE)</f>
        <v>004029</v>
      </c>
      <c r="G62" s="249" t="str">
        <f>VLOOKUP(B62,'пр.взв'!B7:G86,6,FALSE)</f>
        <v>Быстров ОА, Мальцев СА</v>
      </c>
    </row>
    <row r="63" spans="1:7" ht="13.5" customHeight="1">
      <c r="A63" s="222"/>
      <c r="B63" s="212"/>
      <c r="C63" s="187"/>
      <c r="D63" s="189"/>
      <c r="E63" s="189"/>
      <c r="F63" s="189"/>
      <c r="G63" s="249"/>
    </row>
    <row r="64" spans="1:7" ht="13.5" customHeight="1">
      <c r="A64" s="221" t="s">
        <v>57</v>
      </c>
      <c r="B64" s="211">
        <v>7</v>
      </c>
      <c r="C64" s="187" t="str">
        <f>VLOOKUP(B64,'пр.взв'!B7:G86,2,FALSE)</f>
        <v>АЛИЕВ Расул Шаруханович</v>
      </c>
      <c r="D64" s="189" t="str">
        <f>VLOOKUP(B64,'пр.взв'!B7:G86,3,FALSE)</f>
        <v>14.02.87кмс</v>
      </c>
      <c r="E64" s="189" t="str">
        <f>VLOOKUP(B64,'пр.взв'!B7:G86,4,FALSE)</f>
        <v>ЮФО Дагестан Махачкала ПР</v>
      </c>
      <c r="F64" s="189">
        <f>VLOOKUP(B64,'пр.взв'!B7:G86,5,FALSE)</f>
        <v>0</v>
      </c>
      <c r="G64" s="249" t="str">
        <f>VLOOKUP(B64,'пр.взв'!B7:G86,6,FALSE)</f>
        <v>Ахмедов ГМ</v>
      </c>
    </row>
    <row r="65" spans="1:7" ht="13.5" customHeight="1">
      <c r="A65" s="222"/>
      <c r="B65" s="212"/>
      <c r="C65" s="187"/>
      <c r="D65" s="189"/>
      <c r="E65" s="189"/>
      <c r="F65" s="189"/>
      <c r="G65" s="249"/>
    </row>
    <row r="66" spans="1:7" ht="13.5" customHeight="1">
      <c r="A66" s="221" t="s">
        <v>58</v>
      </c>
      <c r="B66" s="211">
        <v>3</v>
      </c>
      <c r="C66" s="187" t="str">
        <f>VLOOKUP(B66,'пр.взв'!B9:G88,2,FALSE)</f>
        <v>ЕРМОЛАЕВ Дмитрий Алексеевич</v>
      </c>
      <c r="D66" s="189" t="str">
        <f>VLOOKUP(B66,'пр.взв'!B9:G88,3,FALSE)</f>
        <v>03.04.88 кмс</v>
      </c>
      <c r="E66" s="189" t="str">
        <f>VLOOKUP(B66,'пр.взв'!B9:G88,4,FALSE)</f>
        <v>Москва Д</v>
      </c>
      <c r="F66" s="189" t="str">
        <f>VLOOKUP(B66,'пр.взв'!B9:G88,5,FALSE)</f>
        <v>000214</v>
      </c>
      <c r="G66" s="249" t="str">
        <f>VLOOKUP(B66,'пр.взв'!B9:G88,6,FALSE)</f>
        <v>Жиляев ДС,Коробейников МЮ</v>
      </c>
    </row>
    <row r="67" spans="1:7" ht="13.5" customHeight="1">
      <c r="A67" s="222"/>
      <c r="B67" s="212"/>
      <c r="C67" s="187"/>
      <c r="D67" s="189"/>
      <c r="E67" s="189"/>
      <c r="F67" s="189"/>
      <c r="G67" s="249"/>
    </row>
    <row r="68" spans="1:7" ht="13.5" customHeight="1">
      <c r="A68" s="221" t="s">
        <v>59</v>
      </c>
      <c r="B68" s="211">
        <v>12</v>
      </c>
      <c r="C68" s="187" t="str">
        <f>VLOOKUP(B68,'пр.взв'!B15:G94,2,FALSE)</f>
        <v>ВЛАДИМИРЦЕВ Виталий Сергеевич</v>
      </c>
      <c r="D68" s="189" t="str">
        <f>VLOOKUP(B68,'пр.взв'!B15:G94,3,FALSE)</f>
        <v>10.03.88 мс</v>
      </c>
      <c r="E68" s="189" t="str">
        <f>VLOOKUP(B68,'пр.взв'!B15:G94,4,FALSE)</f>
        <v>ЦФО Ярославская Ярославль</v>
      </c>
      <c r="F68" s="189">
        <f>VLOOKUP(B68,'пр.взв'!B15:G94,5,FALSE)</f>
        <v>0</v>
      </c>
      <c r="G68" s="249" t="str">
        <f>VLOOKUP(B68,'пр.взв'!B15:G94,6,FALSE)</f>
        <v>Воронин СМ</v>
      </c>
    </row>
    <row r="69" spans="1:7" ht="13.5" customHeight="1">
      <c r="A69" s="222"/>
      <c r="B69" s="212"/>
      <c r="C69" s="187"/>
      <c r="D69" s="189"/>
      <c r="E69" s="189"/>
      <c r="F69" s="189"/>
      <c r="G69" s="249"/>
    </row>
    <row r="70" spans="1:7" ht="13.5" customHeight="1">
      <c r="A70" s="221" t="s">
        <v>60</v>
      </c>
      <c r="B70" s="211">
        <v>15</v>
      </c>
      <c r="C70" s="187" t="str">
        <f>VLOOKUP(B70,'пр.взв'!B15:G94,2,FALSE)</f>
        <v>ТЛЯРУКОВ Мурат Хусинович</v>
      </c>
      <c r="D70" s="189" t="str">
        <f>VLOOKUP(B70,'пр.взв'!B15:G94,3,FALSE)</f>
        <v>20.07.90 кмс</v>
      </c>
      <c r="E70" s="189" t="str">
        <f>VLOOKUP(B70,'пр.взв'!B15:G94,4,FALSE)</f>
        <v>ЮФО Адыгея Майкоп ВС</v>
      </c>
      <c r="F70" s="189" t="str">
        <f>VLOOKUP(B70,'пр.взв'!B15:G94,5,FALSE)</f>
        <v>006280</v>
      </c>
      <c r="G70" s="249" t="str">
        <f>VLOOKUP(B70,'пр.взв'!B15:G94,6,FALSE)</f>
        <v>Хапай А, Джадиров А</v>
      </c>
    </row>
    <row r="71" spans="1:7" ht="13.5" customHeight="1">
      <c r="A71" s="222"/>
      <c r="B71" s="212"/>
      <c r="C71" s="187"/>
      <c r="D71" s="189"/>
      <c r="E71" s="189"/>
      <c r="F71" s="189"/>
      <c r="G71" s="249"/>
    </row>
    <row r="72" spans="1:7" ht="13.5" customHeight="1">
      <c r="A72" s="221" t="s">
        <v>61</v>
      </c>
      <c r="B72" s="211">
        <v>14</v>
      </c>
      <c r="C72" s="187" t="str">
        <f>VLOOKUP(B72,'пр.взв'!B15:G94,2,FALSE)</f>
        <v>КУЗНЕЦОВ Дмитрий Владимирович</v>
      </c>
      <c r="D72" s="189" t="str">
        <f>VLOOKUP(B72,'пр.взв'!B15:G94,3,FALSE)</f>
        <v>12.05.88 кмс</v>
      </c>
      <c r="E72" s="189" t="str">
        <f>VLOOKUP(B72,'пр.взв'!B15:G94,4,FALSE)</f>
        <v>Москва МО</v>
      </c>
      <c r="F72" s="189">
        <f>VLOOKUP(B72,'пр.взв'!B15:G94,5,FALSE)</f>
        <v>0</v>
      </c>
      <c r="G72" s="249" t="str">
        <f>VLOOKUP(B72,'пр.взв'!B15:G94,6,FALSE)</f>
        <v>Старостин В.Ю., Панов В.В.</v>
      </c>
    </row>
    <row r="73" spans="1:7" ht="13.5" customHeight="1" thickBot="1">
      <c r="A73" s="253"/>
      <c r="B73" s="254"/>
      <c r="C73" s="250"/>
      <c r="D73" s="229"/>
      <c r="E73" s="229"/>
      <c r="F73" s="229"/>
      <c r="G73" s="251"/>
    </row>
    <row r="74" spans="1:26" ht="34.5" customHeight="1">
      <c r="A74" s="37" t="str">
        <f>HYPERLINK('[1]реквизиты'!$A$6)</f>
        <v>Гл. судья, судья МК</v>
      </c>
      <c r="B74" s="41"/>
      <c r="C74" s="41"/>
      <c r="D74" s="42"/>
      <c r="E74" s="44" t="str">
        <f>HYPERLINK('[1]реквизиты'!$G$6)</f>
        <v>Сова Б.Л.</v>
      </c>
      <c r="G74" s="46" t="str">
        <f>HYPERLINK('[1]реквизиты'!$G$7)</f>
        <v>г.Рязань</v>
      </c>
      <c r="H74" s="4"/>
      <c r="I74" s="4"/>
      <c r="J74" s="4"/>
      <c r="K74" s="4"/>
      <c r="L74" s="4"/>
      <c r="M74" s="4"/>
      <c r="N74" s="42"/>
      <c r="O74" s="42"/>
      <c r="P74" s="42"/>
      <c r="Q74" s="48"/>
      <c r="R74" s="45"/>
      <c r="S74" s="48"/>
      <c r="T74" s="45"/>
      <c r="U74" s="48"/>
      <c r="W74" s="48"/>
      <c r="X74" s="45"/>
      <c r="Y74" s="30"/>
      <c r="Z74" s="30"/>
    </row>
    <row r="75" spans="1:26" ht="28.5" customHeight="1">
      <c r="A75" s="49" t="str">
        <f>HYPERLINK('[1]реквизиты'!$A$8)</f>
        <v>Гл. секретарь, судья РК</v>
      </c>
      <c r="B75" s="41"/>
      <c r="C75" s="47"/>
      <c r="D75" s="50"/>
      <c r="E75" s="44" t="str">
        <f>HYPERLINK('[1]реквизиты'!$G$8)</f>
        <v>Пчелов С.Г.</v>
      </c>
      <c r="F75" s="4"/>
      <c r="G75" s="46" t="str">
        <f>HYPERLINK('[1]реквизиты'!$G$9)</f>
        <v>г.Чебоксары</v>
      </c>
      <c r="H75" s="4"/>
      <c r="I75" s="4"/>
      <c r="J75" s="4"/>
      <c r="K75" s="4"/>
      <c r="L75" s="4"/>
      <c r="M75" s="4"/>
      <c r="N75" s="42"/>
      <c r="O75" s="42"/>
      <c r="P75" s="42"/>
      <c r="Q75" s="48"/>
      <c r="R75" s="45"/>
      <c r="S75" s="48"/>
      <c r="T75" s="45"/>
      <c r="U75" s="48"/>
      <c r="W75" s="48"/>
      <c r="X75" s="45"/>
      <c r="Y75" s="30"/>
      <c r="Z75" s="30"/>
    </row>
    <row r="76" spans="1:13" ht="12.75">
      <c r="A76" s="238"/>
      <c r="B76" s="218"/>
      <c r="C76" s="214"/>
      <c r="D76" s="215"/>
      <c r="E76" s="236"/>
      <c r="F76" s="237"/>
      <c r="G76" s="214"/>
      <c r="H76" s="4"/>
      <c r="I76" s="4"/>
      <c r="J76" s="4"/>
      <c r="K76" s="4"/>
      <c r="L76" s="4"/>
      <c r="M76" s="4"/>
    </row>
    <row r="77" spans="1:13" ht="12.75">
      <c r="A77" s="238"/>
      <c r="B77" s="219"/>
      <c r="C77" s="214"/>
      <c r="D77" s="215"/>
      <c r="E77" s="236"/>
      <c r="F77" s="237"/>
      <c r="G77" s="214"/>
      <c r="H77" s="4"/>
      <c r="I77" s="4"/>
      <c r="J77" s="4"/>
      <c r="K77" s="4"/>
      <c r="L77" s="4"/>
      <c r="M77" s="4"/>
    </row>
    <row r="78" spans="1:10" ht="12.75">
      <c r="A78" s="238"/>
      <c r="B78" s="218"/>
      <c r="C78" s="214"/>
      <c r="D78" s="215"/>
      <c r="E78" s="236"/>
      <c r="F78" s="237"/>
      <c r="G78" s="214"/>
      <c r="H78" s="4"/>
      <c r="I78" s="4"/>
      <c r="J78" s="4"/>
    </row>
    <row r="79" spans="1:10" ht="12.75">
      <c r="A79" s="238"/>
      <c r="B79" s="219"/>
      <c r="C79" s="214"/>
      <c r="D79" s="215"/>
      <c r="E79" s="236"/>
      <c r="F79" s="237"/>
      <c r="G79" s="214"/>
      <c r="H79" s="4"/>
      <c r="I79" s="4"/>
      <c r="J79" s="4"/>
    </row>
    <row r="80" spans="1:10" ht="12.75">
      <c r="A80" s="238"/>
      <c r="B80" s="218"/>
      <c r="C80" s="214"/>
      <c r="D80" s="215"/>
      <c r="E80" s="236"/>
      <c r="F80" s="237"/>
      <c r="G80" s="214"/>
      <c r="H80" s="4"/>
      <c r="I80" s="4"/>
      <c r="J80" s="4"/>
    </row>
    <row r="81" spans="1:10" ht="12.75">
      <c r="A81" s="238"/>
      <c r="B81" s="219"/>
      <c r="C81" s="214"/>
      <c r="D81" s="215"/>
      <c r="E81" s="236"/>
      <c r="F81" s="237"/>
      <c r="G81" s="214"/>
      <c r="H81" s="4"/>
      <c r="I81" s="4"/>
      <c r="J81" s="4"/>
    </row>
    <row r="82" spans="1:10" ht="12.75">
      <c r="A82" s="238"/>
      <c r="B82" s="218"/>
      <c r="C82" s="214"/>
      <c r="D82" s="215"/>
      <c r="E82" s="236"/>
      <c r="F82" s="237"/>
      <c r="G82" s="214"/>
      <c r="H82" s="4"/>
      <c r="I82" s="4"/>
      <c r="J82" s="4"/>
    </row>
    <row r="83" spans="1:10" ht="12.75">
      <c r="A83" s="238"/>
      <c r="B83" s="219"/>
      <c r="C83" s="214"/>
      <c r="D83" s="215"/>
      <c r="E83" s="236"/>
      <c r="F83" s="237"/>
      <c r="G83" s="214"/>
      <c r="H83" s="4"/>
      <c r="I83" s="4"/>
      <c r="J83" s="4"/>
    </row>
    <row r="84" spans="1:10" ht="12.75">
      <c r="A84" s="238"/>
      <c r="B84" s="218"/>
      <c r="C84" s="214"/>
      <c r="D84" s="215"/>
      <c r="E84" s="236"/>
      <c r="F84" s="237"/>
      <c r="G84" s="214"/>
      <c r="H84" s="4"/>
      <c r="I84" s="4"/>
      <c r="J84" s="4"/>
    </row>
    <row r="85" spans="1:10" ht="12.75">
      <c r="A85" s="238"/>
      <c r="B85" s="219"/>
      <c r="C85" s="214"/>
      <c r="D85" s="215"/>
      <c r="E85" s="236"/>
      <c r="F85" s="237"/>
      <c r="G85" s="214"/>
      <c r="H85" s="4"/>
      <c r="I85" s="4"/>
      <c r="J85" s="4"/>
    </row>
    <row r="86" spans="1:10" ht="12.75">
      <c r="A86" s="238"/>
      <c r="B86" s="218"/>
      <c r="C86" s="214"/>
      <c r="D86" s="215"/>
      <c r="E86" s="236"/>
      <c r="F86" s="237"/>
      <c r="G86" s="214"/>
      <c r="H86" s="4"/>
      <c r="I86" s="4"/>
      <c r="J86" s="4"/>
    </row>
    <row r="87" spans="1:10" ht="12.75">
      <c r="A87" s="238"/>
      <c r="B87" s="219"/>
      <c r="C87" s="214"/>
      <c r="D87" s="215"/>
      <c r="E87" s="236"/>
      <c r="F87" s="237"/>
      <c r="G87" s="214"/>
      <c r="H87" s="4"/>
      <c r="I87" s="4"/>
      <c r="J87" s="4"/>
    </row>
    <row r="88" spans="1:10" ht="12.75">
      <c r="A88" s="238"/>
      <c r="B88" s="218"/>
      <c r="C88" s="214"/>
      <c r="D88" s="215"/>
      <c r="E88" s="236"/>
      <c r="F88" s="237"/>
      <c r="G88" s="214"/>
      <c r="H88" s="4"/>
      <c r="I88" s="4"/>
      <c r="J88" s="4"/>
    </row>
    <row r="89" spans="1:10" ht="12.75">
      <c r="A89" s="238"/>
      <c r="B89" s="219"/>
      <c r="C89" s="214"/>
      <c r="D89" s="215"/>
      <c r="E89" s="236"/>
      <c r="F89" s="237"/>
      <c r="G89" s="214"/>
      <c r="H89" s="4"/>
      <c r="I89" s="4"/>
      <c r="J89" s="4"/>
    </row>
    <row r="90" spans="1:10" ht="12.75">
      <c r="A90" s="238"/>
      <c r="B90" s="218"/>
      <c r="C90" s="214"/>
      <c r="D90" s="215"/>
      <c r="E90" s="236"/>
      <c r="F90" s="237"/>
      <c r="G90" s="214"/>
      <c r="H90" s="4"/>
      <c r="I90" s="4"/>
      <c r="J90" s="4"/>
    </row>
    <row r="91" spans="1:10" ht="12.75">
      <c r="A91" s="238"/>
      <c r="B91" s="219"/>
      <c r="C91" s="214"/>
      <c r="D91" s="215"/>
      <c r="E91" s="236"/>
      <c r="F91" s="237"/>
      <c r="G91" s="214"/>
      <c r="H91" s="4"/>
      <c r="I91" s="4"/>
      <c r="J91" s="4"/>
    </row>
    <row r="92" spans="1:10" ht="12.75">
      <c r="A92" s="238"/>
      <c r="B92" s="218"/>
      <c r="C92" s="214"/>
      <c r="D92" s="215"/>
      <c r="E92" s="236"/>
      <c r="F92" s="237"/>
      <c r="G92" s="214"/>
      <c r="H92" s="4"/>
      <c r="I92" s="4"/>
      <c r="J92" s="4"/>
    </row>
    <row r="93" spans="1:10" ht="12.75">
      <c r="A93" s="238"/>
      <c r="B93" s="219"/>
      <c r="C93" s="214"/>
      <c r="D93" s="215"/>
      <c r="E93" s="236"/>
      <c r="F93" s="237"/>
      <c r="G93" s="214"/>
      <c r="H93" s="4"/>
      <c r="I93" s="4"/>
      <c r="J93" s="4"/>
    </row>
    <row r="94" spans="1:10" ht="12.75">
      <c r="A94" s="238"/>
      <c r="B94" s="218"/>
      <c r="C94" s="214"/>
      <c r="D94" s="215"/>
      <c r="E94" s="236"/>
      <c r="F94" s="237"/>
      <c r="G94" s="214"/>
      <c r="H94" s="4"/>
      <c r="I94" s="4"/>
      <c r="J94" s="4"/>
    </row>
    <row r="95" spans="1:10" ht="12.75">
      <c r="A95" s="238"/>
      <c r="B95" s="219"/>
      <c r="C95" s="214"/>
      <c r="D95" s="215"/>
      <c r="E95" s="236"/>
      <c r="F95" s="237"/>
      <c r="G95" s="214"/>
      <c r="H95" s="4"/>
      <c r="I95" s="4"/>
      <c r="J95" s="4"/>
    </row>
    <row r="96" spans="1:10" ht="12.75">
      <c r="A96" s="238"/>
      <c r="B96" s="218"/>
      <c r="C96" s="214"/>
      <c r="D96" s="215"/>
      <c r="E96" s="236"/>
      <c r="F96" s="237"/>
      <c r="G96" s="214"/>
      <c r="H96" s="4"/>
      <c r="I96" s="4"/>
      <c r="J96" s="4"/>
    </row>
    <row r="97" spans="1:10" ht="12.75">
      <c r="A97" s="238"/>
      <c r="B97" s="219"/>
      <c r="C97" s="214"/>
      <c r="D97" s="215"/>
      <c r="E97" s="236"/>
      <c r="F97" s="237"/>
      <c r="G97" s="214"/>
      <c r="H97" s="4"/>
      <c r="I97" s="4"/>
      <c r="J97" s="4"/>
    </row>
    <row r="98" spans="1:10" ht="12.75">
      <c r="A98" s="238"/>
      <c r="B98" s="218"/>
      <c r="C98" s="214"/>
      <c r="D98" s="215"/>
      <c r="E98" s="236"/>
      <c r="F98" s="237"/>
      <c r="G98" s="214"/>
      <c r="H98" s="4"/>
      <c r="I98" s="4"/>
      <c r="J98" s="4"/>
    </row>
    <row r="99" spans="1:10" ht="12.75">
      <c r="A99" s="238"/>
      <c r="B99" s="219"/>
      <c r="C99" s="214"/>
      <c r="D99" s="215"/>
      <c r="E99" s="236"/>
      <c r="F99" s="237"/>
      <c r="G99" s="214"/>
      <c r="H99" s="4"/>
      <c r="I99" s="4"/>
      <c r="J99" s="4"/>
    </row>
    <row r="100" spans="1:10" ht="12.75">
      <c r="A100" s="238"/>
      <c r="B100" s="218"/>
      <c r="C100" s="214"/>
      <c r="D100" s="215"/>
      <c r="E100" s="236"/>
      <c r="F100" s="237"/>
      <c r="G100" s="214"/>
      <c r="H100" s="4"/>
      <c r="I100" s="4"/>
      <c r="J100" s="4"/>
    </row>
    <row r="101" spans="1:10" ht="12.75">
      <c r="A101" s="238"/>
      <c r="B101" s="219"/>
      <c r="C101" s="214"/>
      <c r="D101" s="215"/>
      <c r="E101" s="236"/>
      <c r="F101" s="237"/>
      <c r="G101" s="214"/>
      <c r="H101" s="4"/>
      <c r="I101" s="4"/>
      <c r="J101" s="4"/>
    </row>
    <row r="102" spans="1:10" ht="12.75">
      <c r="A102" s="238"/>
      <c r="B102" s="218"/>
      <c r="C102" s="214"/>
      <c r="D102" s="215"/>
      <c r="E102" s="236"/>
      <c r="F102" s="237"/>
      <c r="G102" s="214"/>
      <c r="H102" s="4"/>
      <c r="I102" s="4"/>
      <c r="J102" s="4"/>
    </row>
    <row r="103" spans="1:10" ht="12.75">
      <c r="A103" s="238"/>
      <c r="B103" s="219"/>
      <c r="C103" s="214"/>
      <c r="D103" s="215"/>
      <c r="E103" s="236"/>
      <c r="F103" s="237"/>
      <c r="G103" s="214"/>
      <c r="H103" s="4"/>
      <c r="I103" s="4"/>
      <c r="J103" s="4"/>
    </row>
    <row r="104" spans="1:10" ht="12.75">
      <c r="A104" s="238"/>
      <c r="B104" s="218"/>
      <c r="C104" s="214"/>
      <c r="D104" s="215"/>
      <c r="E104" s="236"/>
      <c r="F104" s="237"/>
      <c r="G104" s="214"/>
      <c r="H104" s="4"/>
      <c r="I104" s="4"/>
      <c r="J104" s="4"/>
    </row>
    <row r="105" spans="1:10" ht="12.75">
      <c r="A105" s="238"/>
      <c r="B105" s="219"/>
      <c r="C105" s="214"/>
      <c r="D105" s="215"/>
      <c r="E105" s="236"/>
      <c r="F105" s="237"/>
      <c r="G105" s="214"/>
      <c r="H105" s="4"/>
      <c r="I105" s="4"/>
      <c r="J105" s="4"/>
    </row>
    <row r="106" spans="1:10" ht="12.75">
      <c r="A106" s="238"/>
      <c r="B106" s="218"/>
      <c r="C106" s="214"/>
      <c r="D106" s="215"/>
      <c r="E106" s="236"/>
      <c r="F106" s="237"/>
      <c r="G106" s="214"/>
      <c r="H106" s="4"/>
      <c r="I106" s="4"/>
      <c r="J106" s="4"/>
    </row>
    <row r="107" spans="1:10" ht="12.75">
      <c r="A107" s="238"/>
      <c r="B107" s="219"/>
      <c r="C107" s="214"/>
      <c r="D107" s="215"/>
      <c r="E107" s="236"/>
      <c r="F107" s="237"/>
      <c r="G107" s="214"/>
      <c r="H107" s="4"/>
      <c r="I107" s="4"/>
      <c r="J107" s="4"/>
    </row>
    <row r="108" spans="1:10" ht="12.75">
      <c r="A108" s="238"/>
      <c r="B108" s="218"/>
      <c r="C108" s="214"/>
      <c r="D108" s="215"/>
      <c r="E108" s="236"/>
      <c r="F108" s="237"/>
      <c r="G108" s="214"/>
      <c r="H108" s="4"/>
      <c r="I108" s="4"/>
      <c r="J108" s="4"/>
    </row>
    <row r="109" spans="1:10" ht="12.75">
      <c r="A109" s="238"/>
      <c r="B109" s="219"/>
      <c r="C109" s="214"/>
      <c r="D109" s="215"/>
      <c r="E109" s="236"/>
      <c r="F109" s="237"/>
      <c r="G109" s="214"/>
      <c r="H109" s="4"/>
      <c r="I109" s="4"/>
      <c r="J109" s="4"/>
    </row>
    <row r="110" spans="1:10" ht="12.75">
      <c r="A110" s="238"/>
      <c r="B110" s="218"/>
      <c r="C110" s="214"/>
      <c r="D110" s="215"/>
      <c r="E110" s="236"/>
      <c r="F110" s="237"/>
      <c r="G110" s="214"/>
      <c r="H110" s="4"/>
      <c r="I110" s="4"/>
      <c r="J110" s="4"/>
    </row>
    <row r="111" spans="1:10" ht="12.75">
      <c r="A111" s="238"/>
      <c r="B111" s="219"/>
      <c r="C111" s="214"/>
      <c r="D111" s="215"/>
      <c r="E111" s="236"/>
      <c r="F111" s="237"/>
      <c r="G111" s="214"/>
      <c r="H111" s="4"/>
      <c r="I111" s="4"/>
      <c r="J111" s="4"/>
    </row>
    <row r="112" spans="1:10" ht="12.75">
      <c r="A112" s="238"/>
      <c r="B112" s="218"/>
      <c r="C112" s="214"/>
      <c r="D112" s="215"/>
      <c r="E112" s="236"/>
      <c r="F112" s="237"/>
      <c r="G112" s="214"/>
      <c r="H112" s="4"/>
      <c r="I112" s="4"/>
      <c r="J112" s="4"/>
    </row>
    <row r="113" spans="1:10" ht="12.75">
      <c r="A113" s="238"/>
      <c r="B113" s="219"/>
      <c r="C113" s="214"/>
      <c r="D113" s="215"/>
      <c r="E113" s="236"/>
      <c r="F113" s="237"/>
      <c r="G113" s="214"/>
      <c r="H113" s="4"/>
      <c r="I113" s="4"/>
      <c r="J113" s="4"/>
    </row>
    <row r="114" spans="1:10" ht="12.75">
      <c r="A114" s="57"/>
      <c r="B114" s="34"/>
      <c r="C114" s="24"/>
      <c r="D114" s="25"/>
      <c r="E114" s="27"/>
      <c r="F114" s="58"/>
      <c r="G114" s="2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</sheetData>
  <sheetProtection/>
  <mergeCells count="382"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6:A77"/>
    <mergeCell ref="B76:B77"/>
    <mergeCell ref="C76:C77"/>
    <mergeCell ref="D76:D77"/>
    <mergeCell ref="A78:A79"/>
    <mergeCell ref="B78:B79"/>
    <mergeCell ref="C78:C79"/>
    <mergeCell ref="D78:D79"/>
    <mergeCell ref="A60:A61"/>
    <mergeCell ref="E76:E77"/>
    <mergeCell ref="F76:F77"/>
    <mergeCell ref="G76:G77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0">
      <selection activeCell="F12" sqref="F12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19.8515625" style="0" customWidth="1"/>
    <col min="5" max="5" width="15.421875" style="0" customWidth="1"/>
    <col min="6" max="6" width="21.421875" style="0" customWidth="1"/>
  </cols>
  <sheetData>
    <row r="1" ht="15.75">
      <c r="F1" s="53" t="str">
        <f>HYPERLINK('пр.взв'!D4)</f>
        <v>В.к.   74     кг.</v>
      </c>
    </row>
    <row r="2" ht="12.75">
      <c r="C2" s="7" t="s">
        <v>31</v>
      </c>
    </row>
    <row r="3" ht="12.75">
      <c r="C3" s="8" t="s">
        <v>32</v>
      </c>
    </row>
    <row r="4" spans="1:9" ht="12.75">
      <c r="A4" s="189" t="s">
        <v>33</v>
      </c>
      <c r="B4" s="189" t="s">
        <v>5</v>
      </c>
      <c r="C4" s="244" t="s">
        <v>2</v>
      </c>
      <c r="D4" s="189" t="s">
        <v>24</v>
      </c>
      <c r="E4" s="189" t="s">
        <v>25</v>
      </c>
      <c r="F4" s="189" t="s">
        <v>26</v>
      </c>
      <c r="G4" s="189" t="s">
        <v>27</v>
      </c>
      <c r="H4" s="189" t="s">
        <v>28</v>
      </c>
      <c r="I4" s="189" t="s">
        <v>29</v>
      </c>
    </row>
    <row r="5" spans="1:9" ht="12.75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2.75">
      <c r="A6" s="242"/>
      <c r="B6" s="245">
        <v>4</v>
      </c>
      <c r="C6" s="246" t="str">
        <f>VLOOKUP(B6,'пр.взв'!B7:E30,2,FALSE)</f>
        <v>ЛЕБЕДЕВ Георгий Андреевич</v>
      </c>
      <c r="D6" s="246" t="str">
        <f>VLOOKUP(C6,'пр.взв'!C7:F30,2,FALSE)</f>
        <v>12.07.91 кмс</v>
      </c>
      <c r="E6" s="246" t="str">
        <f>VLOOKUP(D6,'пр.взв'!D7:G30,2,FALSE)</f>
        <v>ПФО Пензенская Пенза Д</v>
      </c>
      <c r="F6" s="240"/>
      <c r="G6" s="243"/>
      <c r="H6" s="191"/>
      <c r="I6" s="189"/>
    </row>
    <row r="7" spans="1:9" ht="12.75">
      <c r="A7" s="242"/>
      <c r="B7" s="189"/>
      <c r="C7" s="246"/>
      <c r="D7" s="246"/>
      <c r="E7" s="246"/>
      <c r="F7" s="240"/>
      <c r="G7" s="240"/>
      <c r="H7" s="191"/>
      <c r="I7" s="189"/>
    </row>
    <row r="8" spans="1:9" ht="12.75">
      <c r="A8" s="241"/>
      <c r="B8" s="245">
        <v>24</v>
      </c>
      <c r="C8" s="246" t="str">
        <f>VLOOKUP(B8,'пр.взв'!B25:E92,2,FALSE)</f>
        <v>СИТНИКОВ Антон Александрович</v>
      </c>
      <c r="D8" s="246" t="str">
        <f>VLOOKUP(C8,'пр.взв'!C25:F92,2,FALSE)</f>
        <v>16.02.87 мс</v>
      </c>
      <c r="E8" s="246" t="str">
        <f>VLOOKUP(D8,'пр.взв'!D25:G92,2,FALSE)</f>
        <v>ПФО Пермский Пермь МО</v>
      </c>
      <c r="F8" s="240"/>
      <c r="G8" s="240"/>
      <c r="H8" s="189"/>
      <c r="I8" s="189"/>
    </row>
    <row r="9" spans="1:9" ht="12.75">
      <c r="A9" s="241"/>
      <c r="B9" s="189"/>
      <c r="C9" s="246"/>
      <c r="D9" s="246"/>
      <c r="E9" s="246"/>
      <c r="F9" s="240"/>
      <c r="G9" s="240"/>
      <c r="H9" s="189"/>
      <c r="I9" s="189"/>
    </row>
    <row r="10" ht="24.75" customHeight="1">
      <c r="E10" s="9" t="s">
        <v>34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35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36</v>
      </c>
      <c r="E15" s="9"/>
      <c r="F15" s="53" t="str">
        <f>HYPERLINK('пр.взв'!D4)</f>
        <v>В.к.   74     кг.</v>
      </c>
    </row>
    <row r="16" spans="1:9" ht="12.75">
      <c r="A16" s="189" t="s">
        <v>33</v>
      </c>
      <c r="B16" s="189" t="s">
        <v>5</v>
      </c>
      <c r="C16" s="244" t="s">
        <v>2</v>
      </c>
      <c r="D16" s="189" t="s">
        <v>24</v>
      </c>
      <c r="E16" s="189" t="s">
        <v>25</v>
      </c>
      <c r="F16" s="189" t="s">
        <v>26</v>
      </c>
      <c r="G16" s="189" t="s">
        <v>27</v>
      </c>
      <c r="H16" s="189" t="s">
        <v>28</v>
      </c>
      <c r="I16" s="189" t="s">
        <v>29</v>
      </c>
    </row>
    <row r="17" spans="1:9" ht="12.75">
      <c r="A17" s="231"/>
      <c r="B17" s="231"/>
      <c r="C17" s="231"/>
      <c r="D17" s="231"/>
      <c r="E17" s="231"/>
      <c r="F17" s="231"/>
      <c r="G17" s="231"/>
      <c r="H17" s="231"/>
      <c r="I17" s="231"/>
    </row>
    <row r="18" spans="1:9" ht="12.75">
      <c r="A18" s="242"/>
      <c r="B18" s="245">
        <v>28</v>
      </c>
      <c r="C18" s="246" t="str">
        <f>VLOOKUP(B18,'пр.взв'!B25:E92,2,FALSE)</f>
        <v>УЛЬЯХОВ Александр Александрович</v>
      </c>
      <c r="D18" s="246" t="str">
        <f>VLOOKUP(C18,'пр.взв'!C25:F92,2,FALSE)</f>
        <v>16.07.88 мс</v>
      </c>
      <c r="E18" s="246" t="str">
        <f>VLOOKUP(D18,'пр.взв'!D25:G92,2,FALSE)</f>
        <v>ЦФО Брянская Брянск Д</v>
      </c>
      <c r="F18" s="240"/>
      <c r="G18" s="243"/>
      <c r="H18" s="191"/>
      <c r="I18" s="189"/>
    </row>
    <row r="19" spans="1:9" ht="12.75">
      <c r="A19" s="242"/>
      <c r="B19" s="189"/>
      <c r="C19" s="246"/>
      <c r="D19" s="246"/>
      <c r="E19" s="246"/>
      <c r="F19" s="240"/>
      <c r="G19" s="240"/>
      <c r="H19" s="191"/>
      <c r="I19" s="189"/>
    </row>
    <row r="20" spans="1:9" ht="12.75">
      <c r="A20" s="241"/>
      <c r="B20" s="245">
        <v>13</v>
      </c>
      <c r="C20" s="246" t="str">
        <f>VLOOKUP(B20,'пр.взв'!B9:E32,2,FALSE)</f>
        <v>КУРЖЕВ Уали Рамазанович</v>
      </c>
      <c r="D20" s="246" t="str">
        <f>VLOOKUP(C20,'пр.взв'!C9:F32,2,FALSE)</f>
        <v>28.04.89 мс</v>
      </c>
      <c r="E20" s="246" t="str">
        <f>VLOOKUP(D20,'пр.взв'!D9:G32,2,FALSE)</f>
        <v>ЦФО Рязанская Рязань ПР</v>
      </c>
      <c r="F20" s="240"/>
      <c r="G20" s="240"/>
      <c r="H20" s="189"/>
      <c r="I20" s="189"/>
    </row>
    <row r="21" spans="1:9" ht="12.75">
      <c r="A21" s="241"/>
      <c r="B21" s="189"/>
      <c r="C21" s="246"/>
      <c r="D21" s="246"/>
      <c r="E21" s="246"/>
      <c r="F21" s="240"/>
      <c r="G21" s="240"/>
      <c r="H21" s="189"/>
      <c r="I21" s="189"/>
    </row>
    <row r="22" ht="24.75" customHeight="1">
      <c r="E22" s="9" t="s">
        <v>34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35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37</v>
      </c>
      <c r="F28" s="53" t="str">
        <f>HYPERLINK('пр.взв'!D4)</f>
        <v>В.к.   74     кг.</v>
      </c>
    </row>
    <row r="29" spans="1:9" ht="12.75">
      <c r="A29" s="189" t="s">
        <v>33</v>
      </c>
      <c r="B29" s="189" t="s">
        <v>5</v>
      </c>
      <c r="C29" s="244" t="s">
        <v>2</v>
      </c>
      <c r="D29" s="189" t="s">
        <v>24</v>
      </c>
      <c r="E29" s="189" t="s">
        <v>25</v>
      </c>
      <c r="F29" s="189" t="s">
        <v>26</v>
      </c>
      <c r="G29" s="189" t="s">
        <v>27</v>
      </c>
      <c r="H29" s="189" t="s">
        <v>28</v>
      </c>
      <c r="I29" s="189" t="s">
        <v>29</v>
      </c>
    </row>
    <row r="30" spans="1:9" ht="12.75">
      <c r="A30" s="231"/>
      <c r="B30" s="231"/>
      <c r="C30" s="231"/>
      <c r="D30" s="231"/>
      <c r="E30" s="231"/>
      <c r="F30" s="231"/>
      <c r="G30" s="231"/>
      <c r="H30" s="231"/>
      <c r="I30" s="231"/>
    </row>
    <row r="31" spans="1:9" ht="12.75">
      <c r="A31" s="242"/>
      <c r="B31" s="189"/>
      <c r="C31" s="239" t="e">
        <f>VLOOKUP(B31,'пр.взв'!B7:D30,2,FALSE)</f>
        <v>#N/A</v>
      </c>
      <c r="D31" s="239" t="e">
        <f>VLOOKUP(C31,'пр.взв'!C7:E30,2,FALSE)</f>
        <v>#N/A</v>
      </c>
      <c r="E31" s="239" t="e">
        <f>VLOOKUP(D31,'пр.взв'!D7:F30,2,FALSE)</f>
        <v>#N/A</v>
      </c>
      <c r="F31" s="240"/>
      <c r="G31" s="243"/>
      <c r="H31" s="191"/>
      <c r="I31" s="189"/>
    </row>
    <row r="32" spans="1:9" ht="12.75">
      <c r="A32" s="242"/>
      <c r="B32" s="189"/>
      <c r="C32" s="239"/>
      <c r="D32" s="239"/>
      <c r="E32" s="239"/>
      <c r="F32" s="240"/>
      <c r="G32" s="240"/>
      <c r="H32" s="191"/>
      <c r="I32" s="189"/>
    </row>
    <row r="33" spans="1:9" ht="12.75">
      <c r="A33" s="241"/>
      <c r="B33" s="189"/>
      <c r="C33" s="239" t="e">
        <f>VLOOKUP(B33,'пр.взв'!B9:D32,2,FALSE)</f>
        <v>#N/A</v>
      </c>
      <c r="D33" s="239" t="e">
        <f>VLOOKUP(C33,'пр.взв'!C9:E32,2,FALSE)</f>
        <v>#N/A</v>
      </c>
      <c r="E33" s="239" t="e">
        <f>VLOOKUP(D33,'пр.взв'!D9:F32,2,FALSE)</f>
        <v>#N/A</v>
      </c>
      <c r="F33" s="240"/>
      <c r="G33" s="240"/>
      <c r="H33" s="189"/>
      <c r="I33" s="189"/>
    </row>
    <row r="34" spans="1:9" ht="12.75">
      <c r="A34" s="241"/>
      <c r="B34" s="189"/>
      <c r="C34" s="239"/>
      <c r="D34" s="239"/>
      <c r="E34" s="239"/>
      <c r="F34" s="240"/>
      <c r="G34" s="240"/>
      <c r="H34" s="189"/>
      <c r="I34" s="189"/>
    </row>
    <row r="35" ht="24.75" customHeight="1">
      <c r="E35" s="9" t="s">
        <v>34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35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2010-01-25T08:19:27Z</cp:lastPrinted>
  <dcterms:created xsi:type="dcterms:W3CDTF">1996-10-08T23:32:33Z</dcterms:created>
  <dcterms:modified xsi:type="dcterms:W3CDTF">2010-01-25T08:20:12Z</dcterms:modified>
  <cp:category/>
  <cp:version/>
  <cp:contentType/>
  <cp:contentStatus/>
</cp:coreProperties>
</file>