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<sst xmlns="http://schemas.openxmlformats.org/spreadsheetml/2006/main" count="182" uniqueCount="104">
  <si>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</si>
  <si>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</si>
  <si>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</si>
  <si>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</si>
  <si>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</si>
  <si>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</si>
  <si>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</si>
  <si>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</si>
  <si>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</si>
  <si>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</si>
  <si>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</si>
  <si>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</si>
  <si>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</si>
  <si>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</si>
  <si>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</si>
  <si>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</si>
  <si>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</si>
  <si>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</si>
  <si>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</si>
  <si>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</si>
  <si>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</si>
  <si>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</si>
  <si>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</si>
  <si>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</si>
  <si>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</si>
  <si>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</si>
  <si>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</si>
  <si>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</si>
  <si>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</si>
  <si>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</si>
  <si>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</si>
  <si>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</si>
  <si>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</si>
  <si>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</si>
  <si>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</si>
  <si>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</si>
  <si>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</si>
  <si>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</si>
  <si>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КУВАРДИН Владимир Викторович</t>
  </si>
  <si>
    <t>12.08.1981 кмс</t>
  </si>
  <si>
    <t>Саратовский юридический институт МВД РФ</t>
  </si>
  <si>
    <t>НИКИФОРОВ Сергей Викторович</t>
  </si>
  <si>
    <t>01.08.1973 мс</t>
  </si>
  <si>
    <t>Ростовский юридический институт МВД РФ</t>
  </si>
  <si>
    <t>ЕРМАКОВ Антон Александрович</t>
  </si>
  <si>
    <t>20.01.1986 кмс</t>
  </si>
  <si>
    <t>Академия экономической безопасности МВД РФ</t>
  </si>
  <si>
    <t>ФИЛИМОНОВ Родион Николаевич</t>
  </si>
  <si>
    <t>17.09.1982 мс</t>
  </si>
  <si>
    <t>Краснодарский университет МВД РФ</t>
  </si>
  <si>
    <t>БОТИКОВ Андрей Вячеславович</t>
  </si>
  <si>
    <t>14.11.1974 мс</t>
  </si>
  <si>
    <t>Воронежский институт МВД РФ</t>
  </si>
  <si>
    <t>СТАРКОВ Михаил Александрович</t>
  </si>
  <si>
    <t>13.07.1977 мсмк</t>
  </si>
  <si>
    <t>Уральский юридический институт МВД РФ</t>
  </si>
  <si>
    <t>КРИГЕР Иван Иванович</t>
  </si>
  <si>
    <t>05.11.1988 кмс</t>
  </si>
  <si>
    <t>С-Петербургский университет МВД РФ</t>
  </si>
  <si>
    <t>АРСЛАНОВ Рустем Разитович</t>
  </si>
  <si>
    <t>31.07.1980 мс</t>
  </si>
  <si>
    <t>Уфимский юридический институт МВД РФ</t>
  </si>
  <si>
    <t>ЛАЗАРОВ Михаил Тельманович</t>
  </si>
  <si>
    <t>25.07.1988 кмс</t>
  </si>
  <si>
    <t>Тюменский юридический институт МВД РФ</t>
  </si>
  <si>
    <t>СТРУЧКОВ Андрей Сергеевич</t>
  </si>
  <si>
    <t>23.01.1988 мс</t>
  </si>
  <si>
    <t>Московский университет МВД РФ</t>
  </si>
  <si>
    <t>КАЦЕР Дмитрий Васильевич</t>
  </si>
  <si>
    <t>02.05.1988 мс</t>
  </si>
  <si>
    <t>Калининградский юридич. институт МВД РФ</t>
  </si>
  <si>
    <t>ГАЛКИН Владимир Николаевич</t>
  </si>
  <si>
    <t>22.06.1979 мс</t>
  </si>
  <si>
    <t>Волгоградская академия МВД РФ</t>
  </si>
  <si>
    <t>НАУМОВ Кирилл Сергеевич</t>
  </si>
  <si>
    <t>02.05.1981 кмс</t>
  </si>
  <si>
    <t>СКОПИНЦЕВ Сергей Валерьевич</t>
  </si>
  <si>
    <t>21.10.1988 кмс</t>
  </si>
  <si>
    <t>Восточно-Сибирский институт МВД РФ</t>
  </si>
  <si>
    <t>ЗАБИЯКА Дмитрий Андреевич</t>
  </si>
  <si>
    <t>01.01.1988 кмс</t>
  </si>
  <si>
    <t>Нижегородская академия МВД РФ</t>
  </si>
  <si>
    <t>ПАРШИН Сергей Владимирович</t>
  </si>
  <si>
    <t>14.08.1984 мс</t>
  </si>
  <si>
    <t>Сибирский юридический институт МВД РФ</t>
  </si>
  <si>
    <t>1</t>
  </si>
  <si>
    <t>13</t>
  </si>
  <si>
    <t>4:0</t>
  </si>
  <si>
    <t>3</t>
  </si>
  <si>
    <t>15</t>
  </si>
  <si>
    <t>10</t>
  </si>
  <si>
    <t>3:0</t>
  </si>
  <si>
    <t>6</t>
  </si>
  <si>
    <t>3:1</t>
  </si>
  <si>
    <t>4</t>
  </si>
  <si>
    <t>8</t>
  </si>
  <si>
    <t>5-6</t>
  </si>
  <si>
    <t>7-8</t>
  </si>
  <si>
    <t>9-12</t>
  </si>
  <si>
    <t>13-16</t>
  </si>
  <si>
    <t>11</t>
  </si>
  <si>
    <t>2</t>
  </si>
  <si>
    <t>3.5:0</t>
  </si>
  <si>
    <t>в.к. св.100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</si>
</sst>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Candar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0" borderId="23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12" fillId="0" borderId="19" xfId="15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8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0" fillId="0" borderId="31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19" fillId="3" borderId="21" xfId="15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22" fillId="2" borderId="19" xfId="15" applyFont="1" applyFill="1" applyBorder="1" applyAlignment="1">
      <alignment horizontal="center" vertical="center" wrapText="1"/>
    </xf>
    <xf numFmtId="0" fontId="22" fillId="2" borderId="20" xfId="15" applyFont="1" applyFill="1" applyBorder="1" applyAlignment="1">
      <alignment horizontal="center" vertical="center" wrapText="1"/>
    </xf>
    <xf numFmtId="0" fontId="22" fillId="2" borderId="21" xfId="15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32" xfId="15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28" xfId="15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center" vertical="center" wrapText="1"/>
    </xf>
    <xf numFmtId="0" fontId="6" fillId="0" borderId="31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44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5" xfId="15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54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19050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666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66675</xdr:rowOff>
    </xdr:from>
    <xdr:to>
      <xdr:col>2</xdr:col>
      <xdr:colOff>533400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1</xdr:col>
      <xdr:colOff>628650</xdr:colOff>
      <xdr:row>4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7524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0.2890625" style="0" customWidth="1"/>
    <col min="3" max="3" width="21.28125" style="0" customWidth="1"/>
    <col min="4" max="4" width="12.28125" style="0" customWidth="1"/>
    <col min="5" max="5" width="26.00390625" style="0" customWidth="1"/>
    <col min="6" max="6" width="9.00390625" style="0" customWidth="1"/>
    <col min="7" max="7" width="17.7109375" style="0" customWidth="1"/>
  </cols>
  <sheetData>
    <row r="1" spans="1:7" ht="19.5" customHeight="1">
      <c r="A1" s="122" t="s">
        <v>25</v>
      </c>
      <c r="B1" s="122"/>
      <c r="C1" s="122"/>
      <c r="D1" s="122"/>
      <c r="E1" s="122"/>
      <c r="F1" s="122"/>
      <c r="G1" s="122"/>
    </row>
    <row r="2" spans="1:7" ht="25.5" customHeight="1" thickBot="1">
      <c r="A2" s="123" t="s">
        <v>27</v>
      </c>
      <c r="B2" s="124"/>
      <c r="C2" s="124"/>
      <c r="D2" s="124"/>
      <c r="E2" s="124"/>
      <c r="F2" s="124"/>
      <c r="G2" s="124"/>
    </row>
    <row r="3" spans="1:7" ht="32.25" customHeight="1" thickBot="1">
      <c r="A3" s="132" t="str">
        <f>HYPERLINK('[1]реквизиты'!$A$2)</f>
        <v>Чемпионат МВД России по Самозащите без оружия, cреди образовательных учреждений </v>
      </c>
      <c r="B3" s="133"/>
      <c r="C3" s="133"/>
      <c r="D3" s="133"/>
      <c r="E3" s="133"/>
      <c r="F3" s="133"/>
      <c r="G3" s="134"/>
    </row>
    <row r="4" spans="1:7" ht="15" customHeight="1">
      <c r="A4" s="127" t="str">
        <f>HYPERLINK('[1]реквизиты'!$A$3)</f>
        <v>11-15 февраля 2010 г.     г. Москва</v>
      </c>
      <c r="B4" s="127"/>
      <c r="C4" s="127"/>
      <c r="D4" s="127"/>
      <c r="E4" s="127"/>
      <c r="F4" s="127"/>
      <c r="G4" s="127"/>
    </row>
    <row r="5" spans="4:5" ht="24" customHeight="1">
      <c r="D5" s="128" t="str">
        <f>HYPERLINK('пр.взв.'!D4)</f>
        <v>в.к. св.100 кг.</v>
      </c>
      <c r="E5" s="129"/>
    </row>
    <row r="6" spans="1:7" ht="12.75" customHeight="1">
      <c r="A6" s="135" t="s">
        <v>9</v>
      </c>
      <c r="B6" s="135" t="s">
        <v>4</v>
      </c>
      <c r="C6" s="135" t="s">
        <v>5</v>
      </c>
      <c r="D6" s="116" t="s">
        <v>6</v>
      </c>
      <c r="E6" s="116" t="s">
        <v>7</v>
      </c>
      <c r="F6" s="135" t="s">
        <v>11</v>
      </c>
      <c r="G6" s="135" t="s">
        <v>8</v>
      </c>
    </row>
    <row r="7" spans="1:7" ht="12.75">
      <c r="A7" s="115"/>
      <c r="B7" s="115"/>
      <c r="C7" s="115"/>
      <c r="D7" s="115"/>
      <c r="E7" s="115"/>
      <c r="F7" s="115"/>
      <c r="G7" s="115"/>
    </row>
    <row r="8" spans="1:7" ht="12.75" customHeight="1">
      <c r="A8" s="135">
        <v>1</v>
      </c>
      <c r="B8" s="137">
        <v>8</v>
      </c>
      <c r="C8" s="125" t="str">
        <f>VLOOKUP(B8,'пр.взв.'!B7:G38,2,FALSE)</f>
        <v>СТАРКОВ Михаил Александрович</v>
      </c>
      <c r="D8" s="130" t="str">
        <f>VLOOKUP(B8,'пр.взв.'!B7:G38,3,FALSE)</f>
        <v>13.07.1977 мсмк</v>
      </c>
      <c r="E8" s="130" t="str">
        <f>VLOOKUP(B8,'пр.взв.'!B7:G38,4,FALSE)</f>
        <v>Уральский юридический институт МВД РФ</v>
      </c>
      <c r="F8" s="130">
        <f>VLOOKUP(B8,'пр.взв.'!B7:G38,5,FALSE)</f>
        <v>0</v>
      </c>
      <c r="G8" s="125">
        <f>VLOOKUP(B8,'пр.взв.'!B7:G38,6,FALSE)</f>
        <v>0</v>
      </c>
    </row>
    <row r="9" spans="1:7" ht="12.75">
      <c r="A9" s="115"/>
      <c r="B9" s="138"/>
      <c r="C9" s="126"/>
      <c r="D9" s="131"/>
      <c r="E9" s="131"/>
      <c r="F9" s="131"/>
      <c r="G9" s="126"/>
    </row>
    <row r="10" spans="1:7" ht="12.75" customHeight="1">
      <c r="A10" s="135">
        <v>2</v>
      </c>
      <c r="B10" s="137">
        <v>1</v>
      </c>
      <c r="C10" s="125" t="str">
        <f>VLOOKUP(B10,'пр.взв.'!B7:G38,2,FALSE)</f>
        <v>СТРУЧКОВ Андрей Сергеевич</v>
      </c>
      <c r="D10" s="130" t="str">
        <f>VLOOKUP(B10,'пр.взв.'!B7:G38,3,FALSE)</f>
        <v>23.01.1988 мс</v>
      </c>
      <c r="E10" s="130" t="str">
        <f>VLOOKUP(B10,'пр.взв.'!B7:G38,4,FALSE)</f>
        <v>Московский университет МВД РФ</v>
      </c>
      <c r="F10" s="130">
        <f>VLOOKUP(B10,'пр.взв.'!B7:G38,5,FALSE)</f>
        <v>0</v>
      </c>
      <c r="G10" s="125">
        <f>VLOOKUP(B10,'пр.взв.'!B7:G38,6,FALSE)</f>
        <v>0</v>
      </c>
    </row>
    <row r="11" spans="1:7" ht="12.75">
      <c r="A11" s="115"/>
      <c r="B11" s="138"/>
      <c r="C11" s="126"/>
      <c r="D11" s="131"/>
      <c r="E11" s="131"/>
      <c r="F11" s="131"/>
      <c r="G11" s="126"/>
    </row>
    <row r="12" spans="1:7" ht="12.75" customHeight="1">
      <c r="A12" s="135">
        <v>3</v>
      </c>
      <c r="B12" s="137">
        <v>3</v>
      </c>
      <c r="C12" s="125" t="str">
        <f>VLOOKUP(B12,'пр.взв.'!B7:G38,2,FALSE)</f>
        <v>ГАЛКИН Владимир Николаевич</v>
      </c>
      <c r="D12" s="130" t="str">
        <f>VLOOKUP(B12,'пр.взв.'!B7:G38,3,FALSE)</f>
        <v>22.06.1979 мс</v>
      </c>
      <c r="E12" s="130" t="str">
        <f>VLOOKUP(B12,'пр.взв.'!B7:G38,4,FALSE)</f>
        <v>Волгоградская академия МВД РФ</v>
      </c>
      <c r="F12" s="130">
        <f>VLOOKUP(B12,'пр.взв.'!B7:G38,5,FALSE)</f>
        <v>0</v>
      </c>
      <c r="G12" s="125">
        <f>VLOOKUP(B12,'пр.взв.'!B7:G38,6,FALSE)</f>
        <v>0</v>
      </c>
    </row>
    <row r="13" spans="1:7" ht="12.75">
      <c r="A13" s="115"/>
      <c r="B13" s="138"/>
      <c r="C13" s="126"/>
      <c r="D13" s="131"/>
      <c r="E13" s="131"/>
      <c r="F13" s="131"/>
      <c r="G13" s="126"/>
    </row>
    <row r="14" spans="1:7" ht="12.75" customHeight="1">
      <c r="A14" s="135">
        <v>3</v>
      </c>
      <c r="B14" s="137">
        <v>10</v>
      </c>
      <c r="C14" s="125" t="str">
        <f>VLOOKUP(B14,'пр.взв.'!B7:G38,2,FALSE)</f>
        <v>АРСЛАНОВ Рустем Разитович</v>
      </c>
      <c r="D14" s="130" t="str">
        <f>VLOOKUP(B14,'пр.взв.'!B7:G38,3,FALSE)</f>
        <v>31.07.1980 мс</v>
      </c>
      <c r="E14" s="130" t="str">
        <f>VLOOKUP(B14,'пр.взв.'!B7:G38,4,FALSE)</f>
        <v>Уфимский юридический институт МВД РФ</v>
      </c>
      <c r="F14" s="130">
        <f>VLOOKUP(B14,'пр.взв.'!B7:G38,5,FALSE)</f>
        <v>0</v>
      </c>
      <c r="G14" s="125">
        <f>VLOOKUP(B14,'пр.взв.'!B7:G38,6,FALSE)</f>
        <v>0</v>
      </c>
    </row>
    <row r="15" spans="1:7" ht="12.75">
      <c r="A15" s="115"/>
      <c r="B15" s="138"/>
      <c r="C15" s="126"/>
      <c r="D15" s="131"/>
      <c r="E15" s="131"/>
      <c r="F15" s="131"/>
      <c r="G15" s="126"/>
    </row>
    <row r="16" spans="1:7" ht="12.75" customHeight="1">
      <c r="A16" s="114" t="s">
        <v>96</v>
      </c>
      <c r="B16" s="137">
        <v>11</v>
      </c>
      <c r="C16" s="125" t="str">
        <f>VLOOKUP(B16,'пр.взв.'!B7:G38,2,FALSE)</f>
        <v>КАЦЕР Дмитрий Васильевич</v>
      </c>
      <c r="D16" s="130" t="str">
        <f>VLOOKUP(B16,'пр.взв.'!B7:G38,3,FALSE)</f>
        <v>02.05.1988 мс</v>
      </c>
      <c r="E16" s="130" t="str">
        <f>VLOOKUP(B16,'пр.взв.'!B7:G38,4,FALSE)</f>
        <v>Калининградский юридич. институт МВД РФ</v>
      </c>
      <c r="F16" s="130">
        <f>VLOOKUP(B16,'пр.взв.'!B7:G38,5,FALSE)</f>
        <v>0</v>
      </c>
      <c r="G16" s="125">
        <f>VLOOKUP(B16,'пр.взв.'!B7:G38,6,FALSE)</f>
        <v>0</v>
      </c>
    </row>
    <row r="17" spans="1:7" ht="12.75">
      <c r="A17" s="136"/>
      <c r="B17" s="138"/>
      <c r="C17" s="126"/>
      <c r="D17" s="131"/>
      <c r="E17" s="131"/>
      <c r="F17" s="131"/>
      <c r="G17" s="126"/>
    </row>
    <row r="18" spans="1:7" ht="12.75" customHeight="1">
      <c r="A18" s="114" t="s">
        <v>96</v>
      </c>
      <c r="B18" s="137">
        <v>2</v>
      </c>
      <c r="C18" s="125" t="str">
        <f>VLOOKUP(B18,'пр.взв.'!B7:G22,2,FALSE)</f>
        <v>ПАРШИН Сергей Владимирович</v>
      </c>
      <c r="D18" s="130" t="str">
        <f>VLOOKUP(B18,'пр.взв.'!B7:G22,3,FALSE)</f>
        <v>14.08.1984 мс</v>
      </c>
      <c r="E18" s="130" t="str">
        <f>VLOOKUP(B18,'пр.взв.'!B7:G22,4,FALSE)</f>
        <v>Сибирский юридический институт МВД РФ</v>
      </c>
      <c r="F18" s="130">
        <f>VLOOKUP(B18,'пр.взв.'!B7:G22,5,FALSE)</f>
        <v>0</v>
      </c>
      <c r="G18" s="125">
        <f>VLOOKUP(B18,'пр.взв.'!B7:G22,6,FALSE)</f>
        <v>0</v>
      </c>
    </row>
    <row r="19" spans="1:7" ht="12.75">
      <c r="A19" s="136"/>
      <c r="B19" s="138"/>
      <c r="C19" s="126"/>
      <c r="D19" s="131"/>
      <c r="E19" s="131"/>
      <c r="F19" s="131"/>
      <c r="G19" s="126"/>
    </row>
    <row r="20" spans="1:7" ht="12.75" customHeight="1">
      <c r="A20" s="114" t="s">
        <v>97</v>
      </c>
      <c r="B20" s="137">
        <v>13</v>
      </c>
      <c r="C20" s="125" t="str">
        <f>VLOOKUP(B20,'пр.взв.'!B7:G38,2,FALSE)</f>
        <v>ЗАБИЯКА Дмитрий Андреевич</v>
      </c>
      <c r="D20" s="130" t="str">
        <f>VLOOKUP(B20,'пр.взв.'!B7:G38,3,FALSE)</f>
        <v>01.01.1988 кмс</v>
      </c>
      <c r="E20" s="130" t="str">
        <f>VLOOKUP(B20,'пр.взв.'!B7:G38,4,FALSE)</f>
        <v>Нижегородская академия МВД РФ</v>
      </c>
      <c r="F20" s="130">
        <f>VLOOKUP(B20,'пр.взв.'!B7:G38,5,FALSE)</f>
        <v>0</v>
      </c>
      <c r="G20" s="125">
        <f>VLOOKUP(B20,'пр.взв.'!B7:G38,6,FALSE)</f>
        <v>0</v>
      </c>
    </row>
    <row r="21" spans="1:7" ht="12.75">
      <c r="A21" s="136"/>
      <c r="B21" s="138"/>
      <c r="C21" s="126"/>
      <c r="D21" s="131"/>
      <c r="E21" s="131"/>
      <c r="F21" s="131"/>
      <c r="G21" s="126"/>
    </row>
    <row r="22" spans="1:7" ht="12.75" customHeight="1">
      <c r="A22" s="114" t="s">
        <v>97</v>
      </c>
      <c r="B22" s="137">
        <v>4</v>
      </c>
      <c r="C22" s="125" t="str">
        <f>VLOOKUP(B22,'пр.взв.'!B7:G38,2,FALSE)</f>
        <v>БОТИКОВ Андрей Вячеславович</v>
      </c>
      <c r="D22" s="130" t="str">
        <f>VLOOKUP(B22,'пр.взв.'!B7:G38,3,FALSE)</f>
        <v>14.11.1974 мс</v>
      </c>
      <c r="E22" s="130" t="str">
        <f>VLOOKUP(B22,'пр.взв.'!B7:G38,4,FALSE)</f>
        <v>Воронежский институт МВД РФ</v>
      </c>
      <c r="F22" s="130">
        <f>VLOOKUP(B22,'пр.взв.'!B7:G38,5,FALSE)</f>
        <v>0</v>
      </c>
      <c r="G22" s="125">
        <f>VLOOKUP(B22,'пр.взв.'!B7:G38,6,FALSE)</f>
        <v>0</v>
      </c>
    </row>
    <row r="23" spans="1:7" ht="12.75">
      <c r="A23" s="136"/>
      <c r="B23" s="138"/>
      <c r="C23" s="126"/>
      <c r="D23" s="131"/>
      <c r="E23" s="131"/>
      <c r="F23" s="131"/>
      <c r="G23" s="126"/>
    </row>
    <row r="24" spans="1:7" ht="12.75" customHeight="1">
      <c r="A24" s="114" t="s">
        <v>98</v>
      </c>
      <c r="B24" s="137">
        <v>9</v>
      </c>
      <c r="C24" s="125" t="str">
        <f>VLOOKUP(B24,'пр.взв.'!B7:G38,2,FALSE)</f>
        <v>ФИЛИМОНОВ Родион Николаевич</v>
      </c>
      <c r="D24" s="130" t="str">
        <f>VLOOKUP(B24,'пр.взв.'!B7:G38,3,FALSE)</f>
        <v>17.09.1982 мс</v>
      </c>
      <c r="E24" s="130" t="str">
        <f>VLOOKUP(B24,'пр.взв.'!B7:G38,4,FALSE)</f>
        <v>Краснодарский университет МВД РФ</v>
      </c>
      <c r="F24" s="130">
        <f>VLOOKUP(B24,'пр.взв.'!B7:G38,5,FALSE)</f>
        <v>0</v>
      </c>
      <c r="G24" s="125">
        <f>VLOOKUP(B24,'пр.взв.'!B7:G38,6,FALSE)</f>
        <v>0</v>
      </c>
    </row>
    <row r="25" spans="1:7" ht="12.75">
      <c r="A25" s="136"/>
      <c r="B25" s="138"/>
      <c r="C25" s="126"/>
      <c r="D25" s="131"/>
      <c r="E25" s="131"/>
      <c r="F25" s="131"/>
      <c r="G25" s="126"/>
    </row>
    <row r="26" spans="1:7" ht="12.75" customHeight="1">
      <c r="A26" s="114" t="s">
        <v>98</v>
      </c>
      <c r="B26" s="137">
        <v>16</v>
      </c>
      <c r="C26" s="125" t="str">
        <f>VLOOKUP(B26,'пр.взв.'!B7:G38,2,FALSE)</f>
        <v>КРИГЕР Иван Иванович</v>
      </c>
      <c r="D26" s="130" t="str">
        <f>VLOOKUP(B26,'пр.взв.'!B7:G38,3,FALSE)</f>
        <v>05.11.1988 кмс</v>
      </c>
      <c r="E26" s="130" t="str">
        <f>VLOOKUP(B26,'пр.взв.'!B7:G38,4,FALSE)</f>
        <v>С-Петербургский университет МВД РФ</v>
      </c>
      <c r="F26" s="130">
        <f>VLOOKUP(B26,'пр.взв.'!B7:G38,5,FALSE)</f>
        <v>0</v>
      </c>
      <c r="G26" s="125">
        <f>VLOOKUP(B26,'пр.взв.'!B7:G38,6,FALSE)</f>
        <v>0</v>
      </c>
    </row>
    <row r="27" spans="1:7" ht="12.75">
      <c r="A27" s="136"/>
      <c r="B27" s="138"/>
      <c r="C27" s="126"/>
      <c r="D27" s="131"/>
      <c r="E27" s="131"/>
      <c r="F27" s="131"/>
      <c r="G27" s="126"/>
    </row>
    <row r="28" spans="1:7" ht="12.75" customHeight="1">
      <c r="A28" s="114" t="s">
        <v>98</v>
      </c>
      <c r="B28" s="137">
        <v>6</v>
      </c>
      <c r="C28" s="125" t="str">
        <f>VLOOKUP(B28,'пр.взв.'!B7:G38,2,FALSE)</f>
        <v>НАУМОВ Кирилл Сергеевич</v>
      </c>
      <c r="D28" s="130" t="str">
        <f>VLOOKUP(B28,'пр.взв.'!B7:G38,3,FALSE)</f>
        <v>02.05.1981 кмс</v>
      </c>
      <c r="E28" s="130" t="str">
        <f>VLOOKUP(B28,'пр.взв.'!B7:G38,4,FALSE)</f>
        <v>Волгоградская академия МВД РФ</v>
      </c>
      <c r="F28" s="130">
        <f>VLOOKUP(B28,'пр.взв.'!B7:G38,5,FALSE)</f>
        <v>0</v>
      </c>
      <c r="G28" s="125">
        <f>VLOOKUP(B28,'пр.взв.'!B7:G38,6,FALSE)</f>
        <v>0</v>
      </c>
    </row>
    <row r="29" spans="1:7" ht="12.75">
      <c r="A29" s="136"/>
      <c r="B29" s="138"/>
      <c r="C29" s="126"/>
      <c r="D29" s="131"/>
      <c r="E29" s="131"/>
      <c r="F29" s="131"/>
      <c r="G29" s="126"/>
    </row>
    <row r="30" spans="1:7" ht="12.75">
      <c r="A30" s="114" t="s">
        <v>98</v>
      </c>
      <c r="B30" s="137">
        <v>15</v>
      </c>
      <c r="C30" s="125" t="str">
        <f>VLOOKUP(B30,'пр.взв.'!B7:G38,2,FALSE)</f>
        <v>НИКИФОРОВ Сергей Викторович</v>
      </c>
      <c r="D30" s="130" t="str">
        <f>VLOOKUP(B30,'пр.взв.'!B7:G38,3,FALSE)</f>
        <v>01.08.1973 мс</v>
      </c>
      <c r="E30" s="130" t="s">
        <v>43</v>
      </c>
      <c r="F30" s="130">
        <f>VLOOKUP(B30,'пр.взв.'!B7:G38,5,FALSE)</f>
        <v>0</v>
      </c>
      <c r="G30" s="125">
        <f>VLOOKUP(B30,'пр.взв.'!B7:G38,6,FALSE)</f>
        <v>0</v>
      </c>
    </row>
    <row r="31" spans="1:7" ht="12.75">
      <c r="A31" s="136"/>
      <c r="B31" s="138"/>
      <c r="C31" s="126"/>
      <c r="D31" s="131"/>
      <c r="E31" s="131"/>
      <c r="F31" s="131"/>
      <c r="G31" s="126"/>
    </row>
    <row r="32" spans="1:7" ht="12.75">
      <c r="A32" s="114" t="s">
        <v>99</v>
      </c>
      <c r="B32" s="137">
        <v>5</v>
      </c>
      <c r="C32" s="125" t="str">
        <f>VLOOKUP(B32,'пр.взв.'!B7:G38,2,FALSE)</f>
        <v>КУВАРДИН Владимир Викторович</v>
      </c>
      <c r="D32" s="130" t="str">
        <f>VLOOKUP(B32,'пр.взв.'!B7:G38,3,FALSE)</f>
        <v>12.08.1981 кмс</v>
      </c>
      <c r="E32" s="135" t="s">
        <v>40</v>
      </c>
      <c r="F32" s="130">
        <f>VLOOKUP(B32,'пр.взв.'!B7:G38,5,FALSE)</f>
        <v>0</v>
      </c>
      <c r="G32" s="125">
        <f>VLOOKUP(B32,'пр.взв.'!B7:G38,6,FALSE)</f>
        <v>0</v>
      </c>
    </row>
    <row r="33" spans="1:7" ht="12.75">
      <c r="A33" s="136"/>
      <c r="B33" s="138"/>
      <c r="C33" s="126"/>
      <c r="D33" s="131"/>
      <c r="E33" s="115"/>
      <c r="F33" s="131"/>
      <c r="G33" s="126"/>
    </row>
    <row r="34" spans="1:7" ht="12.75">
      <c r="A34" s="114" t="s">
        <v>99</v>
      </c>
      <c r="B34" s="137">
        <v>7</v>
      </c>
      <c r="C34" s="125" t="str">
        <f>VLOOKUP(B34,'пр.взв.'!B7:G38,2,FALSE)</f>
        <v>СКОПИНЦЕВ Сергей Валерьевич</v>
      </c>
      <c r="D34" s="130" t="str">
        <f>VLOOKUP(B34,'пр.взв.'!B7:G38,3,FALSE)</f>
        <v>21.10.1988 кмс</v>
      </c>
      <c r="E34" s="130" t="str">
        <f>VLOOKUP(B34,'пр.взв.'!B19:G34,4,FALSE)</f>
        <v>Восточно-Сибирский институт МВД РФ</v>
      </c>
      <c r="F34" s="130">
        <f>VLOOKUP(B34,'пр.взв.'!B7:G38,5,FALSE)</f>
        <v>0</v>
      </c>
      <c r="G34" s="125">
        <f>VLOOKUP(B34,'пр.взв.'!B7:G38,6,FALSE)</f>
        <v>0</v>
      </c>
    </row>
    <row r="35" spans="1:7" ht="12.75">
      <c r="A35" s="136"/>
      <c r="B35" s="138"/>
      <c r="C35" s="126"/>
      <c r="D35" s="131"/>
      <c r="E35" s="131"/>
      <c r="F35" s="131"/>
      <c r="G35" s="126"/>
    </row>
    <row r="36" spans="1:7" ht="12.75">
      <c r="A36" s="114" t="s">
        <v>99</v>
      </c>
      <c r="B36" s="137">
        <v>14</v>
      </c>
      <c r="C36" s="125" t="str">
        <f>VLOOKUP(B36,'пр.взв.'!B7:G38,2,FALSE)</f>
        <v>ЛАЗАРОВ Михаил Тельманович</v>
      </c>
      <c r="D36" s="130" t="str">
        <f>VLOOKUP(B36,'пр.взв.'!B7:G38,3,FALSE)</f>
        <v>25.07.1988 кмс</v>
      </c>
      <c r="E36" s="130" t="str">
        <f>VLOOKUP(B36,'пр.взв.'!B21:G36,4,FALSE)</f>
        <v>Тюменский юридический институт МВД РФ</v>
      </c>
      <c r="F36" s="130">
        <f>VLOOKUP(B36,'пр.взв.'!B7:G38,5,FALSE)</f>
        <v>0</v>
      </c>
      <c r="G36" s="125">
        <f>VLOOKUP(B36,'пр.взв.'!B7:G38,6,FALSE)</f>
        <v>0</v>
      </c>
    </row>
    <row r="37" spans="1:7" ht="12.75">
      <c r="A37" s="136"/>
      <c r="B37" s="138"/>
      <c r="C37" s="126"/>
      <c r="D37" s="131"/>
      <c r="E37" s="131"/>
      <c r="F37" s="131"/>
      <c r="G37" s="126"/>
    </row>
    <row r="38" spans="1:7" ht="12.75">
      <c r="A38" s="114" t="s">
        <v>99</v>
      </c>
      <c r="B38" s="137">
        <v>12</v>
      </c>
      <c r="C38" s="125" t="str">
        <f>VLOOKUP(B38,'пр.взв.'!B7:G38,2,FALSE)</f>
        <v>ЕРМАКОВ Антон Александрович</v>
      </c>
      <c r="D38" s="130" t="str">
        <f>VLOOKUP(B38,'пр.взв.'!B7:G38,3,FALSE)</f>
        <v>20.01.1986 кмс</v>
      </c>
      <c r="E38" s="130" t="str">
        <f>VLOOKUP(B38,'пр.взв.'!B7:G38,4,FALSE)</f>
        <v>Академия экономической безопасности МВД РФ</v>
      </c>
      <c r="F38" s="130">
        <f>VLOOKUP(B38,'пр.взв.'!B7:G38,5,FALSE)</f>
        <v>0</v>
      </c>
      <c r="G38" s="125">
        <f>VLOOKUP(B38,'пр.взв.'!B7:G38,6,FALSE)</f>
        <v>0</v>
      </c>
    </row>
    <row r="39" spans="1:7" ht="12.75">
      <c r="A39" s="136"/>
      <c r="B39" s="138"/>
      <c r="C39" s="126"/>
      <c r="D39" s="131"/>
      <c r="E39" s="131"/>
      <c r="F39" s="131"/>
      <c r="G39" s="126"/>
    </row>
    <row r="42" spans="1:7" ht="15">
      <c r="A42" s="78" t="str">
        <f>HYPERLINK('[1]реквизиты'!$A$6)</f>
        <v>Гл. судья, судья МК</v>
      </c>
      <c r="B42" s="79"/>
      <c r="C42" s="80"/>
      <c r="D42" s="81"/>
      <c r="E42" s="81"/>
      <c r="F42" s="82" t="str">
        <f>HYPERLINK('[1]реквизиты'!$G$6)</f>
        <v>Ф.М.Зезюлин </v>
      </c>
      <c r="G42" s="5"/>
    </row>
    <row r="43" spans="1:7" ht="15">
      <c r="A43" s="79"/>
      <c r="B43" s="79"/>
      <c r="C43" s="80"/>
      <c r="D43" s="5"/>
      <c r="E43" s="5"/>
      <c r="F43" s="83" t="str">
        <f>HYPERLINK('[1]реквизиты'!$G$7)</f>
        <v>/г. Владимир/</v>
      </c>
      <c r="G43" s="5"/>
    </row>
    <row r="44" spans="1:7" ht="15">
      <c r="A44" s="79"/>
      <c r="B44" s="79"/>
      <c r="C44" s="80"/>
      <c r="D44" s="5"/>
      <c r="E44" s="5"/>
      <c r="F44" s="5"/>
      <c r="G44" s="5"/>
    </row>
    <row r="45" spans="1:7" ht="15">
      <c r="A45" s="78" t="str">
        <f>HYPERLINK('[1]реквизиты'!$A$8)</f>
        <v>Гл. секретарь, судья МК</v>
      </c>
      <c r="B45" s="79"/>
      <c r="C45" s="80"/>
      <c r="D45" s="81"/>
      <c r="E45" s="81"/>
      <c r="F45" s="82" t="str">
        <f>HYPERLINK('[1]реквизиты'!$G$8)</f>
        <v>Н.Ю. Глушкова</v>
      </c>
      <c r="G45" s="5"/>
    </row>
    <row r="46" spans="1:7" ht="15">
      <c r="A46" s="79"/>
      <c r="B46" s="79"/>
      <c r="C46" s="79"/>
      <c r="D46" s="5"/>
      <c r="E46" s="5"/>
      <c r="F46" s="83" t="str">
        <f>HYPERLINK('[1]реквизиты'!$G$9)</f>
        <v>/г. Рязань/</v>
      </c>
      <c r="G46" s="5"/>
    </row>
  </sheetData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6" t="str">
        <f>HYPERLINK('[1]реквизиты'!$A$2)</f>
        <v>Чемпионат МВД России по Самозащите без оружия, cреди образовательных учреждений </v>
      </c>
      <c r="B1" s="147"/>
      <c r="C1" s="147"/>
      <c r="D1" s="147"/>
      <c r="E1" s="147"/>
      <c r="F1" s="147"/>
      <c r="G1" s="147"/>
      <c r="H1" s="147"/>
    </row>
    <row r="2" spans="4:5" ht="27" customHeight="1">
      <c r="D2" s="59" t="s">
        <v>12</v>
      </c>
      <c r="E2" s="87" t="str">
        <f>HYPERLINK('пр.взв.'!D4)</f>
        <v>в.к. св.100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41" t="s">
        <v>14</v>
      </c>
      <c r="B5" s="141" t="s">
        <v>4</v>
      </c>
      <c r="C5" s="115" t="s">
        <v>5</v>
      </c>
      <c r="D5" s="141" t="s">
        <v>15</v>
      </c>
      <c r="E5" s="141" t="s">
        <v>16</v>
      </c>
      <c r="F5" s="141" t="s">
        <v>17</v>
      </c>
      <c r="G5" s="141" t="s">
        <v>18</v>
      </c>
      <c r="H5" s="141" t="s">
        <v>19</v>
      </c>
    </row>
    <row r="6" spans="1:8" ht="12.75">
      <c r="A6" s="135"/>
      <c r="B6" s="135"/>
      <c r="C6" s="135"/>
      <c r="D6" s="135"/>
      <c r="E6" s="135"/>
      <c r="F6" s="135"/>
      <c r="G6" s="135"/>
      <c r="H6" s="135"/>
    </row>
    <row r="7" spans="1:8" ht="12.75">
      <c r="A7" s="145"/>
      <c r="B7" s="143"/>
      <c r="C7" s="139" t="e">
        <f>VLOOKUP(B7,'пр.взв.'!B7:E38,2,FALSE)</f>
        <v>#N/A</v>
      </c>
      <c r="D7" s="139" t="e">
        <f>VLOOKUP(B7,'пр.взв.'!B7:G38,3,FALSE)</f>
        <v>#N/A</v>
      </c>
      <c r="E7" s="139" t="e">
        <f>VLOOKUP(B7,'пр.взв.'!B7:G38,4,FALSE)</f>
        <v>#N/A</v>
      </c>
      <c r="F7" s="140"/>
      <c r="G7" s="144"/>
      <c r="H7" s="141"/>
    </row>
    <row r="8" spans="1:8" ht="12.75">
      <c r="A8" s="145"/>
      <c r="B8" s="141"/>
      <c r="C8" s="139"/>
      <c r="D8" s="139"/>
      <c r="E8" s="139"/>
      <c r="F8" s="140"/>
      <c r="G8" s="144"/>
      <c r="H8" s="141"/>
    </row>
    <row r="9" spans="1:8" ht="12.75">
      <c r="A9" s="142"/>
      <c r="B9" s="143"/>
      <c r="C9" s="139" t="e">
        <f>VLOOKUP(B9,'пр.взв.'!B9:E40,2,FALSE)</f>
        <v>#N/A</v>
      </c>
      <c r="D9" s="139" t="e">
        <f>VLOOKUP(B9,'пр.взв.'!B9:F40,3,FALSE)</f>
        <v>#N/A</v>
      </c>
      <c r="E9" s="139" t="e">
        <f>VLOOKUP(B9,'пр.взв.'!B9:G40,4,FALSE)</f>
        <v>#N/A</v>
      </c>
      <c r="F9" s="140"/>
      <c r="G9" s="141"/>
      <c r="H9" s="141"/>
    </row>
    <row r="10" spans="1:8" ht="12.75">
      <c r="A10" s="142"/>
      <c r="B10" s="141"/>
      <c r="C10" s="139"/>
      <c r="D10" s="139"/>
      <c r="E10" s="139"/>
      <c r="F10" s="140"/>
      <c r="G10" s="141"/>
      <c r="H10" s="14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7" t="s">
        <v>24</v>
      </c>
    </row>
    <row r="16" spans="3:5" ht="24.75" customHeight="1">
      <c r="C16" s="61" t="s">
        <v>21</v>
      </c>
      <c r="E16" s="87" t="str">
        <f>HYPERLINK('пр.взв.'!D4)</f>
        <v>в.к. св.100 кг.</v>
      </c>
    </row>
    <row r="17" spans="1:8" ht="12.75">
      <c r="A17" s="141" t="s">
        <v>14</v>
      </c>
      <c r="B17" s="141" t="s">
        <v>4</v>
      </c>
      <c r="C17" s="115" t="s">
        <v>5</v>
      </c>
      <c r="D17" s="141" t="s">
        <v>15</v>
      </c>
      <c r="E17" s="141" t="s">
        <v>16</v>
      </c>
      <c r="F17" s="141" t="s">
        <v>17</v>
      </c>
      <c r="G17" s="141" t="s">
        <v>18</v>
      </c>
      <c r="H17" s="141" t="s">
        <v>19</v>
      </c>
    </row>
    <row r="18" spans="1:8" ht="12.75">
      <c r="A18" s="135"/>
      <c r="B18" s="135"/>
      <c r="C18" s="135"/>
      <c r="D18" s="135"/>
      <c r="E18" s="135"/>
      <c r="F18" s="135"/>
      <c r="G18" s="135"/>
      <c r="H18" s="135"/>
    </row>
    <row r="19" spans="1:8" ht="12.75">
      <c r="A19" s="145"/>
      <c r="B19" s="143"/>
      <c r="C19" s="139" t="e">
        <f>VLOOKUP(B19,'пр.взв.'!B7:E38,2,FALSE)</f>
        <v>#N/A</v>
      </c>
      <c r="D19" s="139" t="e">
        <f>VLOOKUP(B19,'пр.взв.'!B7:F38,3,FALSE)</f>
        <v>#N/A</v>
      </c>
      <c r="E19" s="139" t="e">
        <f>VLOOKUP(B19,'пр.взв.'!B7:G38,4,FALSE)</f>
        <v>#N/A</v>
      </c>
      <c r="F19" s="140"/>
      <c r="G19" s="144"/>
      <c r="H19" s="141"/>
    </row>
    <row r="20" spans="1:8" ht="12.75">
      <c r="A20" s="145"/>
      <c r="B20" s="141"/>
      <c r="C20" s="139"/>
      <c r="D20" s="139"/>
      <c r="E20" s="139"/>
      <c r="F20" s="140"/>
      <c r="G20" s="144"/>
      <c r="H20" s="141"/>
    </row>
    <row r="21" spans="1:8" ht="12.75">
      <c r="A21" s="142"/>
      <c r="B21" s="143"/>
      <c r="C21" s="139" t="e">
        <f>VLOOKUP(B21,'пр.взв.'!B9:E40,2,FALSE)</f>
        <v>#N/A</v>
      </c>
      <c r="D21" s="139" t="e">
        <f>VLOOKUP(B21,'пр.взв.'!B9:F40,3,FALSE)</f>
        <v>#N/A</v>
      </c>
      <c r="E21" s="139" t="e">
        <f>VLOOKUP(B21,'пр.взв.'!B9:G40,4,FALSE)</f>
        <v>#N/A</v>
      </c>
      <c r="F21" s="140"/>
      <c r="G21" s="141"/>
      <c r="H21" s="141"/>
    </row>
    <row r="22" spans="1:8" ht="12.75">
      <c r="A22" s="142"/>
      <c r="B22" s="141"/>
      <c r="C22" s="139"/>
      <c r="D22" s="139"/>
      <c r="E22" s="139"/>
      <c r="F22" s="140"/>
      <c r="G22" s="141"/>
      <c r="H22" s="14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7" t="str">
        <f>HYPERLINK('пр.взв.'!D4)</f>
        <v>в.к. св.100 кг.</v>
      </c>
    </row>
    <row r="30" spans="1:8" ht="12.75">
      <c r="A30" s="141" t="s">
        <v>14</v>
      </c>
      <c r="B30" s="141" t="s">
        <v>4</v>
      </c>
      <c r="C30" s="115" t="s">
        <v>5</v>
      </c>
      <c r="D30" s="141" t="s">
        <v>15</v>
      </c>
      <c r="E30" s="141" t="s">
        <v>16</v>
      </c>
      <c r="F30" s="141" t="s">
        <v>17</v>
      </c>
      <c r="G30" s="141" t="s">
        <v>18</v>
      </c>
      <c r="H30" s="141" t="s">
        <v>19</v>
      </c>
    </row>
    <row r="31" spans="1:8" ht="12.75">
      <c r="A31" s="135"/>
      <c r="B31" s="135"/>
      <c r="C31" s="135"/>
      <c r="D31" s="135"/>
      <c r="E31" s="135"/>
      <c r="F31" s="135"/>
      <c r="G31" s="135"/>
      <c r="H31" s="135"/>
    </row>
    <row r="32" spans="1:8" ht="12.75">
      <c r="A32" s="145"/>
      <c r="B32" s="143"/>
      <c r="C32" s="139" t="e">
        <f>VLOOKUP(B32,'пр.взв.'!B7:D38,2,FALSE)</f>
        <v>#N/A</v>
      </c>
      <c r="D32" s="139" t="e">
        <f>VLOOKUP(B32,'пр.взв.'!B7:E38,3,FALSE)</f>
        <v>#N/A</v>
      </c>
      <c r="E32" s="139" t="e">
        <f>VLOOKUP(B32,'пр.взв.'!B7:F38,4,FALSE)</f>
        <v>#N/A</v>
      </c>
      <c r="F32" s="140"/>
      <c r="G32" s="144"/>
      <c r="H32" s="141"/>
    </row>
    <row r="33" spans="1:8" ht="12.75">
      <c r="A33" s="145"/>
      <c r="B33" s="141"/>
      <c r="C33" s="139"/>
      <c r="D33" s="139"/>
      <c r="E33" s="139"/>
      <c r="F33" s="140"/>
      <c r="G33" s="144"/>
      <c r="H33" s="141"/>
    </row>
    <row r="34" spans="1:8" ht="12.75">
      <c r="A34" s="142"/>
      <c r="B34" s="143"/>
      <c r="C34" s="139" t="e">
        <f>VLOOKUP(B34,'пр.взв.'!B9:D40,2,FALSE)</f>
        <v>#N/A</v>
      </c>
      <c r="D34" s="139" t="e">
        <f>VLOOKUP(B34,'пр.взв.'!B9:E40,3,FALSE)</f>
        <v>#N/A</v>
      </c>
      <c r="E34" s="139" t="e">
        <f>VLOOKUP(B34,'пр.взв.'!B9:F40,4,FALSE)</f>
        <v>#N/A</v>
      </c>
      <c r="F34" s="140"/>
      <c r="G34" s="141"/>
      <c r="H34" s="141"/>
    </row>
    <row r="35" spans="1:8" ht="12.75">
      <c r="A35" s="142"/>
      <c r="B35" s="141"/>
      <c r="C35" s="139"/>
      <c r="D35" s="139"/>
      <c r="E35" s="139"/>
      <c r="F35" s="140"/>
      <c r="G35" s="141"/>
      <c r="H35" s="14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14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3" t="s">
        <v>28</v>
      </c>
      <c r="B1" s="124"/>
      <c r="C1" s="124"/>
      <c r="D1" s="124"/>
      <c r="E1" s="124"/>
      <c r="F1" s="124"/>
      <c r="G1" s="124"/>
    </row>
    <row r="2" spans="1:7" ht="29.25" customHeight="1" thickBot="1">
      <c r="A2" s="156" t="str">
        <f>HYPERLINK('[1]реквизиты'!$A$2)</f>
        <v>Чемпионат МВД России по Самозащите без оружия, cреди образовательных учреждений </v>
      </c>
      <c r="B2" s="157"/>
      <c r="C2" s="157"/>
      <c r="D2" s="157"/>
      <c r="E2" s="157"/>
      <c r="F2" s="157"/>
      <c r="G2" s="158"/>
    </row>
    <row r="3" spans="1:7" ht="12.75" customHeight="1">
      <c r="A3" s="149" t="str">
        <f>HYPERLINK('[1]реквизиты'!$A$3)</f>
        <v>11-15 февраля 2010 г.     г. Москва</v>
      </c>
      <c r="B3" s="149"/>
      <c r="C3" s="149"/>
      <c r="D3" s="149"/>
      <c r="E3" s="149"/>
      <c r="F3" s="149"/>
      <c r="G3" s="149"/>
    </row>
    <row r="4" spans="4:5" ht="12.75" customHeight="1">
      <c r="D4" s="148" t="s">
        <v>103</v>
      </c>
      <c r="E4" s="148"/>
    </row>
    <row r="5" spans="1:7" ht="12.75" customHeight="1">
      <c r="A5" s="135" t="s">
        <v>10</v>
      </c>
      <c r="B5" s="135" t="s">
        <v>4</v>
      </c>
      <c r="C5" s="135" t="s">
        <v>5</v>
      </c>
      <c r="D5" s="135" t="s">
        <v>6</v>
      </c>
      <c r="E5" s="135" t="s">
        <v>7</v>
      </c>
      <c r="F5" s="135" t="s">
        <v>11</v>
      </c>
      <c r="G5" s="135" t="s">
        <v>8</v>
      </c>
    </row>
    <row r="6" spans="1:7" ht="12.75">
      <c r="A6" s="115"/>
      <c r="B6" s="115"/>
      <c r="C6" s="115"/>
      <c r="D6" s="115"/>
      <c r="E6" s="115"/>
      <c r="F6" s="115"/>
      <c r="G6" s="115"/>
    </row>
    <row r="7" spans="1:7" ht="12.75" customHeight="1">
      <c r="A7" s="135">
        <v>1</v>
      </c>
      <c r="B7" s="137">
        <v>1</v>
      </c>
      <c r="C7" s="152" t="s">
        <v>65</v>
      </c>
      <c r="D7" s="154" t="s">
        <v>66</v>
      </c>
      <c r="E7" s="150" t="s">
        <v>67</v>
      </c>
      <c r="F7" s="135"/>
      <c r="G7" s="135"/>
    </row>
    <row r="8" spans="1:7" ht="12.75" customHeight="1">
      <c r="A8" s="115"/>
      <c r="B8" s="138"/>
      <c r="C8" s="153"/>
      <c r="D8" s="155"/>
      <c r="E8" s="151"/>
      <c r="F8" s="115"/>
      <c r="G8" s="115"/>
    </row>
    <row r="9" spans="1:7" ht="12.75" customHeight="1">
      <c r="A9" s="135">
        <v>2</v>
      </c>
      <c r="B9" s="137">
        <v>2</v>
      </c>
      <c r="C9" s="152" t="s">
        <v>82</v>
      </c>
      <c r="D9" s="154" t="s">
        <v>83</v>
      </c>
      <c r="E9" s="150" t="s">
        <v>84</v>
      </c>
      <c r="F9" s="135"/>
      <c r="G9" s="135"/>
    </row>
    <row r="10" spans="1:7" ht="15" customHeight="1">
      <c r="A10" s="115"/>
      <c r="B10" s="138"/>
      <c r="C10" s="153"/>
      <c r="D10" s="155"/>
      <c r="E10" s="151"/>
      <c r="F10" s="115"/>
      <c r="G10" s="115"/>
    </row>
    <row r="11" spans="1:7" ht="12.75" customHeight="1">
      <c r="A11" s="135">
        <v>3</v>
      </c>
      <c r="B11" s="137">
        <v>3</v>
      </c>
      <c r="C11" s="152" t="s">
        <v>71</v>
      </c>
      <c r="D11" s="154" t="s">
        <v>72</v>
      </c>
      <c r="E11" s="150" t="s">
        <v>73</v>
      </c>
      <c r="F11" s="135"/>
      <c r="G11" s="135"/>
    </row>
    <row r="12" spans="1:7" ht="15" customHeight="1">
      <c r="A12" s="115"/>
      <c r="B12" s="138"/>
      <c r="C12" s="153"/>
      <c r="D12" s="155"/>
      <c r="E12" s="151"/>
      <c r="F12" s="115"/>
      <c r="G12" s="115"/>
    </row>
    <row r="13" spans="1:7" ht="15" customHeight="1">
      <c r="A13" s="135">
        <v>4</v>
      </c>
      <c r="B13" s="137">
        <v>4</v>
      </c>
      <c r="C13" s="152" t="s">
        <v>50</v>
      </c>
      <c r="D13" s="154" t="s">
        <v>51</v>
      </c>
      <c r="E13" s="150" t="s">
        <v>52</v>
      </c>
      <c r="F13" s="135"/>
      <c r="G13" s="135"/>
    </row>
    <row r="14" spans="1:7" ht="15.75" customHeight="1">
      <c r="A14" s="115"/>
      <c r="B14" s="138"/>
      <c r="C14" s="153"/>
      <c r="D14" s="155"/>
      <c r="E14" s="151"/>
      <c r="F14" s="115"/>
      <c r="G14" s="115"/>
    </row>
    <row r="15" spans="1:7" ht="12.75" customHeight="1">
      <c r="A15" s="135">
        <v>5</v>
      </c>
      <c r="B15" s="137">
        <v>5</v>
      </c>
      <c r="C15" s="152" t="s">
        <v>38</v>
      </c>
      <c r="D15" s="135" t="s">
        <v>39</v>
      </c>
      <c r="E15" s="150" t="s">
        <v>40</v>
      </c>
      <c r="F15" s="135"/>
      <c r="G15" s="135"/>
    </row>
    <row r="16" spans="1:7" ht="15" customHeight="1">
      <c r="A16" s="115"/>
      <c r="B16" s="138"/>
      <c r="C16" s="153"/>
      <c r="D16" s="115"/>
      <c r="E16" s="151"/>
      <c r="F16" s="115"/>
      <c r="G16" s="115"/>
    </row>
    <row r="17" spans="1:7" ht="12.75" customHeight="1">
      <c r="A17" s="135">
        <v>6</v>
      </c>
      <c r="B17" s="137">
        <v>6</v>
      </c>
      <c r="C17" s="152" t="s">
        <v>74</v>
      </c>
      <c r="D17" s="154" t="s">
        <v>75</v>
      </c>
      <c r="E17" s="150" t="s">
        <v>73</v>
      </c>
      <c r="F17" s="135"/>
      <c r="G17" s="135"/>
    </row>
    <row r="18" spans="1:7" ht="15" customHeight="1">
      <c r="A18" s="115"/>
      <c r="B18" s="138"/>
      <c r="C18" s="153"/>
      <c r="D18" s="155"/>
      <c r="E18" s="151"/>
      <c r="F18" s="115"/>
      <c r="G18" s="115"/>
    </row>
    <row r="19" spans="1:7" ht="12.75" customHeight="1">
      <c r="A19" s="135">
        <v>7</v>
      </c>
      <c r="B19" s="137">
        <v>7</v>
      </c>
      <c r="C19" s="152" t="s">
        <v>76</v>
      </c>
      <c r="D19" s="154" t="s">
        <v>77</v>
      </c>
      <c r="E19" s="150" t="s">
        <v>78</v>
      </c>
      <c r="F19" s="135"/>
      <c r="G19" s="135"/>
    </row>
    <row r="20" spans="1:7" ht="15" customHeight="1">
      <c r="A20" s="115"/>
      <c r="B20" s="138"/>
      <c r="C20" s="153"/>
      <c r="D20" s="155"/>
      <c r="E20" s="151"/>
      <c r="F20" s="115"/>
      <c r="G20" s="115"/>
    </row>
    <row r="21" spans="1:7" ht="12.75" customHeight="1">
      <c r="A21" s="135">
        <v>8</v>
      </c>
      <c r="B21" s="137">
        <v>8</v>
      </c>
      <c r="C21" s="152" t="s">
        <v>53</v>
      </c>
      <c r="D21" s="154" t="s">
        <v>54</v>
      </c>
      <c r="E21" s="150" t="s">
        <v>55</v>
      </c>
      <c r="F21" s="135"/>
      <c r="G21" s="135"/>
    </row>
    <row r="22" spans="1:7" ht="15" customHeight="1">
      <c r="A22" s="115"/>
      <c r="B22" s="138"/>
      <c r="C22" s="153"/>
      <c r="D22" s="155"/>
      <c r="E22" s="151"/>
      <c r="F22" s="115"/>
      <c r="G22" s="115"/>
    </row>
    <row r="23" spans="1:7" ht="12.75" customHeight="1">
      <c r="A23" s="135">
        <v>9</v>
      </c>
      <c r="B23" s="137">
        <v>9</v>
      </c>
      <c r="C23" s="152" t="s">
        <v>47</v>
      </c>
      <c r="D23" s="154" t="s">
        <v>48</v>
      </c>
      <c r="E23" s="150" t="s">
        <v>49</v>
      </c>
      <c r="F23" s="135"/>
      <c r="G23" s="135"/>
    </row>
    <row r="24" spans="1:7" ht="15" customHeight="1">
      <c r="A24" s="115"/>
      <c r="B24" s="138"/>
      <c r="C24" s="153"/>
      <c r="D24" s="155"/>
      <c r="E24" s="151"/>
      <c r="F24" s="115"/>
      <c r="G24" s="115"/>
    </row>
    <row r="25" spans="1:7" ht="12.75" customHeight="1">
      <c r="A25" s="135">
        <v>10</v>
      </c>
      <c r="B25" s="137">
        <v>10</v>
      </c>
      <c r="C25" s="152" t="s">
        <v>59</v>
      </c>
      <c r="D25" s="154" t="s">
        <v>60</v>
      </c>
      <c r="E25" s="150" t="s">
        <v>61</v>
      </c>
      <c r="F25" s="135"/>
      <c r="G25" s="135"/>
    </row>
    <row r="26" spans="1:7" ht="15" customHeight="1">
      <c r="A26" s="115"/>
      <c r="B26" s="138"/>
      <c r="C26" s="153"/>
      <c r="D26" s="155"/>
      <c r="E26" s="151"/>
      <c r="F26" s="115"/>
      <c r="G26" s="115"/>
    </row>
    <row r="27" spans="1:7" ht="12.75" customHeight="1">
      <c r="A27" s="135">
        <v>11</v>
      </c>
      <c r="B27" s="137">
        <v>11</v>
      </c>
      <c r="C27" s="152" t="s">
        <v>68</v>
      </c>
      <c r="D27" s="154" t="s">
        <v>69</v>
      </c>
      <c r="E27" s="150" t="s">
        <v>70</v>
      </c>
      <c r="F27" s="135"/>
      <c r="G27" s="135"/>
    </row>
    <row r="28" spans="1:7" ht="15" customHeight="1">
      <c r="A28" s="115"/>
      <c r="B28" s="138"/>
      <c r="C28" s="153"/>
      <c r="D28" s="155"/>
      <c r="E28" s="151"/>
      <c r="F28" s="115"/>
      <c r="G28" s="115"/>
    </row>
    <row r="29" spans="1:7" ht="12.75" customHeight="1">
      <c r="A29" s="135">
        <v>12</v>
      </c>
      <c r="B29" s="137">
        <v>12</v>
      </c>
      <c r="C29" s="152" t="s">
        <v>44</v>
      </c>
      <c r="D29" s="135" t="s">
        <v>45</v>
      </c>
      <c r="E29" s="150" t="s">
        <v>46</v>
      </c>
      <c r="F29" s="135"/>
      <c r="G29" s="135"/>
    </row>
    <row r="30" spans="1:7" ht="15" customHeight="1">
      <c r="A30" s="115"/>
      <c r="B30" s="138"/>
      <c r="C30" s="153"/>
      <c r="D30" s="115"/>
      <c r="E30" s="151"/>
      <c r="F30" s="115"/>
      <c r="G30" s="115"/>
    </row>
    <row r="31" spans="1:7" ht="15.75" customHeight="1">
      <c r="A31" s="135">
        <v>13</v>
      </c>
      <c r="B31" s="137">
        <v>13</v>
      </c>
      <c r="C31" s="152" t="s">
        <v>79</v>
      </c>
      <c r="D31" s="154" t="s">
        <v>80</v>
      </c>
      <c r="E31" s="150" t="s">
        <v>81</v>
      </c>
      <c r="F31" s="135"/>
      <c r="G31" s="135"/>
    </row>
    <row r="32" spans="1:7" ht="15" customHeight="1">
      <c r="A32" s="115"/>
      <c r="B32" s="138"/>
      <c r="C32" s="153"/>
      <c r="D32" s="155"/>
      <c r="E32" s="151"/>
      <c r="F32" s="115"/>
      <c r="G32" s="115"/>
    </row>
    <row r="33" spans="1:7" ht="12.75" customHeight="1">
      <c r="A33" s="135">
        <v>14</v>
      </c>
      <c r="B33" s="137">
        <v>14</v>
      </c>
      <c r="C33" s="152" t="s">
        <v>62</v>
      </c>
      <c r="D33" s="154" t="s">
        <v>63</v>
      </c>
      <c r="E33" s="150" t="s">
        <v>64</v>
      </c>
      <c r="F33" s="135"/>
      <c r="G33" s="135"/>
    </row>
    <row r="34" spans="1:7" ht="15" customHeight="1">
      <c r="A34" s="115"/>
      <c r="B34" s="138"/>
      <c r="C34" s="153"/>
      <c r="D34" s="155"/>
      <c r="E34" s="151"/>
      <c r="F34" s="115"/>
      <c r="G34" s="115"/>
    </row>
    <row r="35" spans="1:7" ht="12.75" customHeight="1">
      <c r="A35" s="135">
        <v>15</v>
      </c>
      <c r="B35" s="137">
        <v>15</v>
      </c>
      <c r="C35" s="152" t="s">
        <v>41</v>
      </c>
      <c r="D35" s="154" t="s">
        <v>42</v>
      </c>
      <c r="E35" s="150" t="s">
        <v>43</v>
      </c>
      <c r="F35" s="135"/>
      <c r="G35" s="135"/>
    </row>
    <row r="36" spans="1:7" ht="15" customHeight="1">
      <c r="A36" s="115"/>
      <c r="B36" s="138"/>
      <c r="C36" s="153"/>
      <c r="D36" s="155"/>
      <c r="E36" s="151"/>
      <c r="F36" s="115"/>
      <c r="G36" s="115"/>
    </row>
    <row r="37" spans="1:7" ht="12.75" customHeight="1">
      <c r="A37" s="135">
        <v>16</v>
      </c>
      <c r="B37" s="137">
        <v>16</v>
      </c>
      <c r="C37" s="152" t="s">
        <v>56</v>
      </c>
      <c r="D37" s="154" t="s">
        <v>57</v>
      </c>
      <c r="E37" s="150" t="s">
        <v>58</v>
      </c>
      <c r="F37" s="135"/>
      <c r="G37" s="135"/>
    </row>
    <row r="38" spans="1:7" ht="15" customHeight="1">
      <c r="A38" s="115"/>
      <c r="B38" s="138"/>
      <c r="C38" s="153"/>
      <c r="D38" s="155"/>
      <c r="E38" s="151"/>
      <c r="F38" s="115"/>
      <c r="G38" s="115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1">
      <selection activeCell="M19" sqref="M1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0" t="str">
        <f>HYPERLINK('[1]реквизиты'!$A$2)</f>
        <v>Чемпионат МВД России по Самозащите без оружия, cреди образовательных учреждений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49"/>
      <c r="M1" s="49"/>
      <c r="N1" s="49"/>
      <c r="O1" s="49"/>
      <c r="P1" s="49"/>
    </row>
    <row r="2" spans="1:19" ht="12.75" customHeight="1">
      <c r="A2" s="171" t="str">
        <f>HYPERLINK('[1]реквизиты'!$A$3)</f>
        <v>11-15 февраля 2010 г.     г. Москва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6" t="str">
        <f>HYPERLINK('пр.взв.'!D4)</f>
        <v>в.к. св.100 кг.</v>
      </c>
      <c r="G3" s="51"/>
      <c r="H3" s="51"/>
      <c r="I3" s="51"/>
      <c r="J3" s="51"/>
      <c r="K3" s="51"/>
      <c r="L3" s="51"/>
    </row>
    <row r="4" spans="1:3" ht="16.5" thickBot="1">
      <c r="A4" s="169" t="s">
        <v>0</v>
      </c>
      <c r="B4" s="169"/>
      <c r="C4" s="5"/>
    </row>
    <row r="5" spans="1:13" ht="12.75" customHeight="1" thickBot="1">
      <c r="A5" s="168">
        <v>1</v>
      </c>
      <c r="B5" s="166" t="str">
        <f>VLOOKUP(A5,'пр.взв.'!B5:C36,2,FALSE)</f>
        <v>СТРУЧКОВ Андрей Сергеевич</v>
      </c>
      <c r="C5" s="166" t="str">
        <f>VLOOKUP(A5,'пр.взв.'!B5:F36,3,FALSE)</f>
        <v>23.01.1988 мс</v>
      </c>
      <c r="D5" s="166" t="str">
        <f>VLOOKUP(A5,'пр.взв.'!B5:E36,4,FALSE)</f>
        <v>Московский университет МВД РФ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9"/>
      <c r="B6" s="167"/>
      <c r="C6" s="167"/>
      <c r="D6" s="16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9">
        <v>9</v>
      </c>
      <c r="B7" s="163" t="str">
        <f>VLOOKUP(A7,'пр.взв.'!B7:C38,2,FALSE)</f>
        <v>ФИЛИМОНОВ Родион Николаевич</v>
      </c>
      <c r="C7" s="163" t="str">
        <f>VLOOKUP(A7,'пр.взв.'!B5:F36,3,FALSE)</f>
        <v>17.09.1982 мс</v>
      </c>
      <c r="D7" s="163" t="str">
        <f>VLOOKUP(A7,'пр.взв.'!B5:F36,4,FALSE)</f>
        <v>Краснодарский университет МВД РФ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0"/>
      <c r="B8" s="164"/>
      <c r="C8" s="164"/>
      <c r="D8" s="164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8">
        <v>5</v>
      </c>
      <c r="B9" s="166" t="str">
        <f>VLOOKUP(A9,'пр.взв.'!B9:C40,2,FALSE)</f>
        <v>КУВАРДИН Владимир Викторович</v>
      </c>
      <c r="C9" s="166" t="str">
        <f>VLOOKUP(A9,'пр.взв.'!B5:E36,3,FALSE)</f>
        <v>12.08.1981 кмс</v>
      </c>
      <c r="D9" s="166" t="str">
        <f>VLOOKUP(A9,'пр.взв.'!B5:E36,4,FALSE)</f>
        <v>Саратовский юридический институт МВД РФ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9"/>
      <c r="B10" s="167"/>
      <c r="C10" s="167"/>
      <c r="D10" s="16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9">
        <v>13</v>
      </c>
      <c r="B11" s="163" t="str">
        <f>VLOOKUP(A11,'пр.взв.'!B5:C36,2,FALSE)</f>
        <v>ЗАБИЯКА Дмитрий Андреевич</v>
      </c>
      <c r="C11" s="163" t="str">
        <f>VLOOKUP(A11,'пр.взв.'!B5:E36,3,FALSE)</f>
        <v>01.01.1988 кмс</v>
      </c>
      <c r="D11" s="163" t="str">
        <f>VLOOKUP(A11,'пр.взв.'!B5:E36,4,FALSE)</f>
        <v>Нижегородская академия МВД РФ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0"/>
      <c r="B12" s="164"/>
      <c r="C12" s="164"/>
      <c r="D12" s="164"/>
      <c r="E12" s="17"/>
      <c r="F12" s="165"/>
      <c r="G12" s="165"/>
      <c r="H12" s="25"/>
      <c r="I12" s="19"/>
      <c r="J12" s="13"/>
      <c r="K12" s="13"/>
      <c r="L12" s="13"/>
    </row>
    <row r="13" spans="1:12" ht="12.75" customHeight="1" thickBot="1">
      <c r="A13" s="168">
        <v>3</v>
      </c>
      <c r="B13" s="166" t="str">
        <f>VLOOKUP(A13,'пр.взв.'!B5:C36,2,FALSE)</f>
        <v>ГАЛКИН Владимир Николаевич</v>
      </c>
      <c r="C13" s="166" t="str">
        <f>VLOOKUP(A13,'пр.взв.'!B5:E36,3,FALSE)</f>
        <v>22.06.1979 мс</v>
      </c>
      <c r="D13" s="166" t="str">
        <f>VLOOKUP(A13,'пр.взв.'!B5:E36,4,FALSE)</f>
        <v>Волгоградская академия МВД РФ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9"/>
      <c r="B14" s="167"/>
      <c r="C14" s="167"/>
      <c r="D14" s="16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9">
        <v>11</v>
      </c>
      <c r="B15" s="163" t="str">
        <f>VLOOKUP(A15,'пр.взв.'!B15:C45,2,FALSE)</f>
        <v>КАЦЕР Дмитрий Васильевич</v>
      </c>
      <c r="C15" s="163" t="str">
        <f>VLOOKUP(A15,'пр.взв.'!B5:E36,3,FALSE)</f>
        <v>02.05.1988 мс</v>
      </c>
      <c r="D15" s="163" t="str">
        <f>VLOOKUP(A15,'пр.взв.'!B5:F36,4,FALSE)</f>
        <v>Калининградский юридич. институт МВД РФ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0"/>
      <c r="B16" s="164"/>
      <c r="C16" s="164"/>
      <c r="D16" s="16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8">
        <v>7</v>
      </c>
      <c r="B17" s="166" t="str">
        <f>VLOOKUP(A17,'пр.взв.'!B17:C47,2,FALSE)</f>
        <v>СКОПИНЦЕВ Сергей Валерьевич</v>
      </c>
      <c r="C17" s="166" t="str">
        <f>VLOOKUP(A17,'пр.взв.'!B5:E36,3,FALSE)</f>
        <v>21.10.1988 кмс</v>
      </c>
      <c r="D17" s="166" t="str">
        <f>VLOOKUP(A17,'пр.взв.'!B5:E36,4,FALSE)</f>
        <v>Восточно-Сибирский институт МВД РФ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9"/>
      <c r="B18" s="167"/>
      <c r="C18" s="167"/>
      <c r="D18" s="16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9">
        <v>15</v>
      </c>
      <c r="B19" s="163" t="str">
        <f>VLOOKUP(A19,'пр.взв.'!B19:C49,2,FALSE)</f>
        <v>НИКИФОРОВ Сергей Викторович</v>
      </c>
      <c r="C19" s="163" t="str">
        <f>VLOOKUP(A19,'пр.взв.'!B5:E36,3,FALSE)</f>
        <v>01.08.1973 мс</v>
      </c>
      <c r="D19" s="163" t="str">
        <f>VLOOKUP(A19,'пр.взв.'!B5:E36,4,FALSE)</f>
        <v>Ростовский юридический институт МВД РФ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0"/>
      <c r="B20" s="164"/>
      <c r="C20" s="164"/>
      <c r="D20" s="16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8">
        <v>2</v>
      </c>
      <c r="B22" s="166" t="str">
        <f>VLOOKUP(A22,'пр.взв.'!B7:E38,2,FALSE)</f>
        <v>ПАРШИН Сергей Владимирович</v>
      </c>
      <c r="C22" s="166" t="str">
        <f>VLOOKUP(A22,'пр.взв.'!B7:E38,3,FALSE)</f>
        <v>14.08.1984 мс</v>
      </c>
      <c r="D22" s="166" t="str">
        <f>VLOOKUP(A22,'пр.взв.'!B7:E38,4,FALSE)</f>
        <v>Сибирский юридический институт МВД РФ</v>
      </c>
      <c r="E22" s="12"/>
      <c r="F22" s="13"/>
      <c r="G22" s="13"/>
      <c r="H22" s="13"/>
      <c r="I22" s="13"/>
      <c r="J22" s="4"/>
      <c r="K22" s="16"/>
    </row>
    <row r="23" spans="1:11" ht="15.75">
      <c r="A23" s="159"/>
      <c r="B23" s="167"/>
      <c r="C23" s="167"/>
      <c r="D23" s="167"/>
      <c r="E23" s="19"/>
      <c r="F23" s="15"/>
      <c r="G23" s="15"/>
      <c r="H23" s="13"/>
      <c r="I23" s="13"/>
      <c r="J23" s="4"/>
      <c r="K23" s="36"/>
    </row>
    <row r="24" spans="1:11" ht="16.5" thickBot="1">
      <c r="A24" s="159">
        <v>10</v>
      </c>
      <c r="B24" s="163" t="str">
        <f>VLOOKUP(A24,'пр.взв.'!B7:E38,2,FALSE)</f>
        <v>АРСЛАНОВ Рустем Разитович</v>
      </c>
      <c r="C24" s="163" t="str">
        <f>VLOOKUP(A24,'пр.взв.'!B7:E38,3,FALSE)</f>
        <v>31.07.1980 мс</v>
      </c>
      <c r="D24" s="163" t="str">
        <f>VLOOKUP(A24,'пр.взв.'!B7:E38,4,FALSE)</f>
        <v>Уфимский юридический институт МВД РФ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0"/>
      <c r="B25" s="164"/>
      <c r="C25" s="164"/>
      <c r="D25" s="164"/>
      <c r="E25" s="17"/>
      <c r="F25" s="21"/>
      <c r="G25" s="19"/>
      <c r="H25" s="13"/>
      <c r="I25" s="13"/>
      <c r="J25" s="4"/>
      <c r="K25" s="36"/>
    </row>
    <row r="26" spans="1:11" ht="16.5" thickBot="1">
      <c r="A26" s="168">
        <v>6</v>
      </c>
      <c r="B26" s="166" t="str">
        <f>VLOOKUP(A26,'пр.взв.'!B7:E38,2,FALSE)</f>
        <v>НАУМОВ Кирилл Сергеевич</v>
      </c>
      <c r="C26" s="166" t="str">
        <f>VLOOKUP(A26,'пр.взв.'!B7:E38,3,FALSE)</f>
        <v>02.05.1981 кмс</v>
      </c>
      <c r="D26" s="166" t="str">
        <f>VLOOKUP(A26,'пр.взв.'!B7:E38,4,FALSE)</f>
        <v>Волгоградская академия МВД РФ</v>
      </c>
      <c r="E26" s="12"/>
      <c r="F26" s="21"/>
      <c r="G26" s="16"/>
      <c r="H26" s="26"/>
      <c r="I26" s="13"/>
      <c r="J26" s="4"/>
      <c r="K26" s="36"/>
    </row>
    <row r="27" spans="1:11" ht="15.75">
      <c r="A27" s="159"/>
      <c r="B27" s="167"/>
      <c r="C27" s="167"/>
      <c r="D27" s="167"/>
      <c r="E27" s="19"/>
      <c r="F27" s="24"/>
      <c r="G27" s="15"/>
      <c r="H27" s="25"/>
      <c r="I27" s="13"/>
      <c r="J27" s="4"/>
      <c r="K27" s="36"/>
    </row>
    <row r="28" spans="1:11" ht="16.5" thickBot="1">
      <c r="A28" s="159">
        <v>14</v>
      </c>
      <c r="B28" s="163" t="str">
        <f>VLOOKUP(A28,'пр.взв.'!B7:E38,2,FALSE)</f>
        <v>ЛАЗАРОВ Михаил Тельманович</v>
      </c>
      <c r="C28" s="163" t="str">
        <f>VLOOKUP(A28,'пр.взв.'!B7:E38,3,FALSE)</f>
        <v>25.07.1988 кмс</v>
      </c>
      <c r="D28" s="163" t="str">
        <f>VLOOKUP(A28,'пр.взв.'!B7:E38,4,FALSE)</f>
        <v>Тюменский юридический институт МВД РФ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0"/>
      <c r="B29" s="164"/>
      <c r="C29" s="164"/>
      <c r="D29" s="164"/>
      <c r="E29" s="17"/>
      <c r="F29" s="165"/>
      <c r="G29" s="165"/>
      <c r="H29" s="25"/>
      <c r="I29" s="19"/>
      <c r="J29" s="3"/>
      <c r="K29" s="35"/>
    </row>
    <row r="30" spans="1:9" ht="16.5" thickBot="1">
      <c r="A30" s="168">
        <v>4</v>
      </c>
      <c r="B30" s="166" t="str">
        <f>VLOOKUP(A30,'пр.взв.'!B7:E38,2,FALSE)</f>
        <v>БОТИКОВ Андрей Вячеславович</v>
      </c>
      <c r="C30" s="166" t="str">
        <f>VLOOKUP(A30,'пр.взв.'!B7:E38,3,FALSE)</f>
        <v>14.11.1974 мс</v>
      </c>
      <c r="D30" s="166" t="str">
        <f>VLOOKUP(A30,'пр.взв.'!B7:E38,4,FALSE)</f>
        <v>Воронежский институт МВД РФ</v>
      </c>
      <c r="E30" s="12"/>
      <c r="F30" s="15"/>
      <c r="G30" s="15"/>
      <c r="H30" s="25"/>
      <c r="I30" s="16"/>
    </row>
    <row r="31" spans="1:9" ht="15.75">
      <c r="A31" s="159"/>
      <c r="B31" s="167"/>
      <c r="C31" s="167"/>
      <c r="D31" s="167"/>
      <c r="E31" s="19"/>
      <c r="F31" s="15"/>
      <c r="G31" s="15"/>
      <c r="H31" s="25"/>
      <c r="I31" s="13"/>
    </row>
    <row r="32" spans="1:9" ht="16.5" thickBot="1">
      <c r="A32" s="159">
        <v>12</v>
      </c>
      <c r="B32" s="163" t="str">
        <f>VLOOKUP(A32,'пр.взв.'!B7:E38,2,FALSE)</f>
        <v>ЕРМАКОВ Антон Александрович</v>
      </c>
      <c r="C32" s="163" t="str">
        <f>VLOOKUP(A32,'пр.взв.'!B7:E38,3,FALSE)</f>
        <v>20.01.1986 кмс</v>
      </c>
      <c r="D32" s="163" t="str">
        <f>VLOOKUP(A32,'пр.взв.'!B7:E38,4,FALSE)</f>
        <v>Академия экономической безопасности МВД РФ</v>
      </c>
      <c r="E32" s="16"/>
      <c r="F32" s="20"/>
      <c r="G32" s="15"/>
      <c r="H32" s="25"/>
      <c r="I32" s="13"/>
    </row>
    <row r="33" spans="1:9" ht="16.5" thickBot="1">
      <c r="A33" s="160"/>
      <c r="B33" s="164"/>
      <c r="C33" s="164"/>
      <c r="D33" s="164"/>
      <c r="E33" s="17"/>
      <c r="F33" s="21"/>
      <c r="G33" s="19"/>
      <c r="H33" s="27"/>
      <c r="I33" s="13"/>
    </row>
    <row r="34" spans="1:9" ht="16.5" thickBot="1">
      <c r="A34" s="168">
        <v>8</v>
      </c>
      <c r="B34" s="166" t="str">
        <f>VLOOKUP(A34,'пр.взв.'!B7:E38,2,FALSE)</f>
        <v>СТАРКОВ Михаил Александрович</v>
      </c>
      <c r="C34" s="166" t="str">
        <f>VLOOKUP(A34,'пр.взв.'!B7:E38,3,FALSE)</f>
        <v>13.07.1977 мсмк</v>
      </c>
      <c r="D34" s="166" t="str">
        <f>VLOOKUP(A34,'пр.взв.'!B7:E38,4,FALSE)</f>
        <v>Уральский юридический институт МВД РФ</v>
      </c>
      <c r="E34" s="12"/>
      <c r="F34" s="22"/>
      <c r="G34" s="16"/>
      <c r="H34" s="10"/>
      <c r="I34" s="10"/>
    </row>
    <row r="35" spans="1:9" ht="15.75">
      <c r="A35" s="159"/>
      <c r="B35" s="167"/>
      <c r="C35" s="167"/>
      <c r="D35" s="167"/>
      <c r="E35" s="19"/>
      <c r="F35" s="23"/>
      <c r="G35" s="17"/>
      <c r="H35" s="18"/>
      <c r="I35" s="18"/>
    </row>
    <row r="36" spans="1:9" ht="16.5" thickBot="1">
      <c r="A36" s="159">
        <v>16</v>
      </c>
      <c r="B36" s="163" t="str">
        <f>VLOOKUP(A36,'пр.взв.'!B7:E38,2,FALSE)</f>
        <v>КРИГЕР Иван Иванович</v>
      </c>
      <c r="C36" s="163" t="str">
        <f>VLOOKUP(A36,'пр.взв.'!B7:E38,3,FALSE)</f>
        <v>05.11.1988 кмс</v>
      </c>
      <c r="D36" s="163" t="str">
        <f>VLOOKUP(A36,'пр.взв.'!B7:E38,4,FALSE)</f>
        <v>С-Петербургский университет МВД РФ</v>
      </c>
      <c r="E36" s="16"/>
      <c r="F36" s="17"/>
      <c r="G36" s="17"/>
      <c r="H36" s="18"/>
      <c r="I36" s="18"/>
    </row>
    <row r="37" spans="1:9" ht="16.5" thickBot="1">
      <c r="A37" s="160"/>
      <c r="B37" s="164"/>
      <c r="C37" s="164"/>
      <c r="D37" s="16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1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6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6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F15" sqref="F15"/>
    </sheetView>
  </sheetViews>
  <sheetFormatPr defaultColWidth="9.140625" defaultRowHeight="12.75"/>
  <sheetData>
    <row r="1" spans="1:8" ht="15.75" thickBot="1">
      <c r="A1" s="132" t="str">
        <f>HYPERLINK('[1]реквизиты'!$A$2)</f>
        <v>Чемпионат МВД России по Самозащите без оружия, cреди образовательных учреждений 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HYPERLINK('[1]реквизиты'!$A$3)</f>
        <v>11-15 февраля 2010 г.     г. Москва</v>
      </c>
      <c r="B2" s="174"/>
      <c r="C2" s="174"/>
      <c r="D2" s="174"/>
      <c r="E2" s="174"/>
      <c r="F2" s="174"/>
      <c r="G2" s="174"/>
      <c r="H2" s="174"/>
    </row>
    <row r="3" spans="1:8" ht="18.75" thickBot="1">
      <c r="A3" s="175" t="s">
        <v>32</v>
      </c>
      <c r="B3" s="175"/>
      <c r="C3" s="175"/>
      <c r="D3" s="175"/>
      <c r="E3" s="175"/>
      <c r="F3" s="175"/>
      <c r="G3" s="175"/>
      <c r="H3" s="175"/>
    </row>
    <row r="4" spans="2:8" ht="18.75" thickBot="1">
      <c r="B4" s="107"/>
      <c r="C4" s="108"/>
      <c r="D4" s="176" t="str">
        <f>HYPERLINK('пр.взв.'!D4)</f>
        <v>в.к. св.100 кг.</v>
      </c>
      <c r="E4" s="177"/>
      <c r="F4" s="178"/>
      <c r="G4" s="108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>
      <c r="A6" s="179" t="s">
        <v>33</v>
      </c>
      <c r="B6" s="182" t="str">
        <f>VLOOKUP(J6,'пр.взв.'!B7:G38,2,FALSE)</f>
        <v>СТАРКОВ Михаил Александрович</v>
      </c>
      <c r="C6" s="182"/>
      <c r="D6" s="182"/>
      <c r="E6" s="182"/>
      <c r="F6" s="182"/>
      <c r="G6" s="182"/>
      <c r="H6" s="184" t="str">
        <f>VLOOKUP(J6,'пр.взв.'!B7:G38,3,FALSE)</f>
        <v>13.07.1977 мсмк</v>
      </c>
      <c r="I6" s="108"/>
      <c r="J6" s="96">
        <v>8</v>
      </c>
    </row>
    <row r="7" spans="1:10" ht="18">
      <c r="A7" s="180"/>
      <c r="B7" s="183"/>
      <c r="C7" s="183"/>
      <c r="D7" s="183"/>
      <c r="E7" s="183"/>
      <c r="F7" s="183"/>
      <c r="G7" s="183"/>
      <c r="H7" s="185"/>
      <c r="I7" s="108"/>
      <c r="J7" s="96"/>
    </row>
    <row r="8" spans="1:10" ht="18">
      <c r="A8" s="180"/>
      <c r="B8" s="186" t="str">
        <f>VLOOKUP(J6,'пр.взв.'!B7:G38,4,FALSE)</f>
        <v>Уральский юридический институт МВД РФ</v>
      </c>
      <c r="C8" s="186"/>
      <c r="D8" s="186"/>
      <c r="E8" s="186"/>
      <c r="F8" s="186"/>
      <c r="G8" s="186"/>
      <c r="H8" s="185"/>
      <c r="I8" s="108"/>
      <c r="J8" s="96"/>
    </row>
    <row r="9" spans="1:10" ht="18.75" thickBot="1">
      <c r="A9" s="181"/>
      <c r="B9" s="187"/>
      <c r="C9" s="187"/>
      <c r="D9" s="187"/>
      <c r="E9" s="187"/>
      <c r="F9" s="187"/>
      <c r="G9" s="187"/>
      <c r="H9" s="188"/>
      <c r="I9" s="108"/>
      <c r="J9" s="96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96"/>
    </row>
    <row r="11" spans="1:10" ht="18" customHeight="1">
      <c r="A11" s="189" t="s">
        <v>34</v>
      </c>
      <c r="B11" s="182" t="str">
        <f>VLOOKUP(J11,'пр.взв.'!B2:G43,2,FALSE)</f>
        <v>СТРУЧКОВ Андрей Сергеевич</v>
      </c>
      <c r="C11" s="182"/>
      <c r="D11" s="182"/>
      <c r="E11" s="182"/>
      <c r="F11" s="182"/>
      <c r="G11" s="182"/>
      <c r="H11" s="184" t="str">
        <f>VLOOKUP(J11,'пр.взв.'!B2:G43,3,FALSE)</f>
        <v>23.01.1988 мс</v>
      </c>
      <c r="I11" s="108"/>
      <c r="J11" s="96">
        <v>1</v>
      </c>
    </row>
    <row r="12" spans="1:10" ht="18" customHeight="1">
      <c r="A12" s="190"/>
      <c r="B12" s="183"/>
      <c r="C12" s="183"/>
      <c r="D12" s="183"/>
      <c r="E12" s="183"/>
      <c r="F12" s="183"/>
      <c r="G12" s="183"/>
      <c r="H12" s="185"/>
      <c r="I12" s="108"/>
      <c r="J12" s="96"/>
    </row>
    <row r="13" spans="1:10" ht="18">
      <c r="A13" s="190"/>
      <c r="B13" s="186" t="str">
        <f>VLOOKUP(J11,'пр.взв.'!B2:G43,4,FALSE)</f>
        <v>Московский университет МВД РФ</v>
      </c>
      <c r="C13" s="186"/>
      <c r="D13" s="186"/>
      <c r="E13" s="186"/>
      <c r="F13" s="186"/>
      <c r="G13" s="186"/>
      <c r="H13" s="185"/>
      <c r="I13" s="108"/>
      <c r="J13" s="96"/>
    </row>
    <row r="14" spans="1:10" ht="18.75" thickBot="1">
      <c r="A14" s="191"/>
      <c r="B14" s="187"/>
      <c r="C14" s="187"/>
      <c r="D14" s="187"/>
      <c r="E14" s="187"/>
      <c r="F14" s="187"/>
      <c r="G14" s="187"/>
      <c r="H14" s="188"/>
      <c r="I14" s="108"/>
      <c r="J14" s="96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96"/>
    </row>
    <row r="16" spans="1:10" ht="18" customHeight="1">
      <c r="A16" s="192" t="s">
        <v>35</v>
      </c>
      <c r="B16" s="182" t="s">
        <v>59</v>
      </c>
      <c r="C16" s="182"/>
      <c r="D16" s="182"/>
      <c r="E16" s="182"/>
      <c r="F16" s="182"/>
      <c r="G16" s="182"/>
      <c r="H16" s="184" t="e">
        <f>VLOOKUP(J16,'пр.взв.'!B4:G17,3,FALSE)</f>
        <v>#N/A</v>
      </c>
      <c r="I16" s="108"/>
      <c r="J16" s="96">
        <v>10</v>
      </c>
    </row>
    <row r="17" spans="1:10" ht="18" customHeight="1">
      <c r="A17" s="193"/>
      <c r="B17" s="183"/>
      <c r="C17" s="183"/>
      <c r="D17" s="183"/>
      <c r="E17" s="183"/>
      <c r="F17" s="183"/>
      <c r="G17" s="183"/>
      <c r="H17" s="185"/>
      <c r="I17" s="108"/>
      <c r="J17" s="96"/>
    </row>
    <row r="18" spans="1:10" ht="18">
      <c r="A18" s="193"/>
      <c r="B18" s="186" t="str">
        <f>VLOOKUP(J16,'пр.взв.'!B7:G48,4,FALSE)</f>
        <v>Уфимский юридический институт МВД РФ</v>
      </c>
      <c r="C18" s="186"/>
      <c r="D18" s="186"/>
      <c r="E18" s="186"/>
      <c r="F18" s="186"/>
      <c r="G18" s="186"/>
      <c r="H18" s="185"/>
      <c r="I18" s="108"/>
      <c r="J18" s="96"/>
    </row>
    <row r="19" spans="1:10" ht="18.75" thickBot="1">
      <c r="A19" s="194"/>
      <c r="B19" s="187"/>
      <c r="C19" s="187"/>
      <c r="D19" s="187"/>
      <c r="E19" s="187"/>
      <c r="F19" s="187"/>
      <c r="G19" s="187"/>
      <c r="H19" s="188"/>
      <c r="I19" s="108"/>
      <c r="J19" s="96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96"/>
    </row>
    <row r="21" spans="1:10" ht="18" customHeight="1">
      <c r="A21" s="192" t="s">
        <v>35</v>
      </c>
      <c r="B21" s="182" t="str">
        <f>VLOOKUP(J21,'пр.взв.'!B2:G53,2,FALSE)</f>
        <v>ГАЛКИН Владимир Николаевич</v>
      </c>
      <c r="C21" s="182"/>
      <c r="D21" s="182"/>
      <c r="E21" s="182"/>
      <c r="F21" s="182"/>
      <c r="G21" s="182"/>
      <c r="H21" s="184" t="str">
        <f>VLOOKUP(J21,'пр.взв.'!B3:G22,3,FALSE)</f>
        <v>22.06.1979 мс</v>
      </c>
      <c r="I21" s="108"/>
      <c r="J21" s="96">
        <v>3</v>
      </c>
    </row>
    <row r="22" spans="1:10" ht="18" customHeight="1">
      <c r="A22" s="193"/>
      <c r="B22" s="183"/>
      <c r="C22" s="183"/>
      <c r="D22" s="183"/>
      <c r="E22" s="183"/>
      <c r="F22" s="183"/>
      <c r="G22" s="183"/>
      <c r="H22" s="185"/>
      <c r="I22" s="108"/>
      <c r="J22" s="96"/>
    </row>
    <row r="23" spans="1:9" ht="18">
      <c r="A23" s="193"/>
      <c r="B23" s="186" t="str">
        <f>VLOOKUP(J21,'пр.взв.'!B6:G53,4,FALSE)</f>
        <v>Волгоградская академия МВД РФ</v>
      </c>
      <c r="C23" s="186"/>
      <c r="D23" s="186"/>
      <c r="E23" s="186"/>
      <c r="F23" s="186"/>
      <c r="G23" s="186"/>
      <c r="H23" s="185"/>
      <c r="I23" s="108"/>
    </row>
    <row r="24" spans="1:9" ht="18.75" thickBot="1">
      <c r="A24" s="194"/>
      <c r="B24" s="187"/>
      <c r="C24" s="187"/>
      <c r="D24" s="187"/>
      <c r="E24" s="187"/>
      <c r="F24" s="187"/>
      <c r="G24" s="187"/>
      <c r="H24" s="188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36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10" ht="12.75">
      <c r="A28" s="195" t="e">
        <f>VLOOKUP(J28,'пр.взв.'!B7:G70,6,FALSE)</f>
        <v>#N/A</v>
      </c>
      <c r="B28" s="196"/>
      <c r="C28" s="196"/>
      <c r="D28" s="196"/>
      <c r="E28" s="196"/>
      <c r="F28" s="196"/>
      <c r="G28" s="196"/>
      <c r="H28" s="184"/>
      <c r="J28">
        <v>0</v>
      </c>
    </row>
    <row r="29" spans="1:8" ht="13.5" thickBot="1">
      <c r="A29" s="197"/>
      <c r="B29" s="187"/>
      <c r="C29" s="187"/>
      <c r="D29" s="187"/>
      <c r="E29" s="187"/>
      <c r="F29" s="187"/>
      <c r="G29" s="187"/>
      <c r="H29" s="188"/>
    </row>
    <row r="36" spans="1:8" ht="18">
      <c r="A36" s="108" t="s">
        <v>37</v>
      </c>
      <c r="B36" s="108"/>
      <c r="C36" s="108"/>
      <c r="D36" s="108"/>
      <c r="E36" s="108"/>
      <c r="F36" s="108"/>
      <c r="G36" s="108"/>
      <c r="H36" s="108"/>
    </row>
    <row r="37" spans="1:8" ht="18">
      <c r="A37" s="108"/>
      <c r="B37" s="108"/>
      <c r="C37" s="108"/>
      <c r="D37" s="108"/>
      <c r="E37" s="108"/>
      <c r="F37" s="108"/>
      <c r="G37" s="108"/>
      <c r="H37" s="108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0"/>
      <c r="B40" s="110"/>
      <c r="C40" s="110"/>
      <c r="D40" s="110"/>
      <c r="E40" s="110"/>
      <c r="F40" s="110"/>
      <c r="G40" s="110"/>
      <c r="H40" s="110"/>
    </row>
    <row r="41" spans="1:8" ht="18">
      <c r="A41" s="109"/>
      <c r="B41" s="109"/>
      <c r="C41" s="109"/>
      <c r="D41" s="109"/>
      <c r="E41" s="109"/>
      <c r="F41" s="109"/>
      <c r="G41" s="109"/>
      <c r="H41" s="109"/>
    </row>
    <row r="42" spans="1:8" ht="18">
      <c r="A42" s="111"/>
      <c r="B42" s="111"/>
      <c r="C42" s="111"/>
      <c r="D42" s="111"/>
      <c r="E42" s="111"/>
      <c r="F42" s="111"/>
      <c r="G42" s="111"/>
      <c r="H42" s="111"/>
    </row>
    <row r="43" spans="1:8" ht="18">
      <c r="A43" s="109"/>
      <c r="B43" s="109"/>
      <c r="C43" s="109"/>
      <c r="D43" s="109"/>
      <c r="E43" s="109"/>
      <c r="F43" s="109"/>
      <c r="G43" s="109"/>
      <c r="H43" s="109"/>
    </row>
    <row r="44" spans="1:8" ht="18">
      <c r="A44" s="111"/>
      <c r="B44" s="111"/>
      <c r="C44" s="111"/>
      <c r="D44" s="111"/>
      <c r="E44" s="111"/>
      <c r="F44" s="111"/>
      <c r="G44" s="111"/>
      <c r="H44" s="11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7.75" customHeight="1" thickBot="1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3:18" ht="33" customHeight="1" thickBot="1">
      <c r="C3" s="209" t="str">
        <f>HYPERLINK('[1]реквизиты'!$A$2)</f>
        <v>Чемпионат МВД России по Самозащите без оружия, cреди образовательных учреждений 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spans="1:19" ht="15.75" customHeight="1" thickBot="1">
      <c r="A4" s="9"/>
      <c r="B4" s="9"/>
      <c r="C4" s="171" t="str">
        <f>HYPERLINK('[1]реквизиты'!$A$3)</f>
        <v>11-15 февраля 2010 г.     г. Москва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9"/>
    </row>
    <row r="5" spans="9:13" ht="20.25" customHeight="1" thickBot="1">
      <c r="I5" s="76"/>
      <c r="J5" s="212" t="str">
        <f>HYPERLINK('пр.взв.'!D4)</f>
        <v>в.к. св.100 кг.</v>
      </c>
      <c r="K5" s="213"/>
      <c r="L5" s="214"/>
      <c r="M5" s="76"/>
    </row>
    <row r="6" spans="1:21" ht="18" customHeight="1" thickBot="1">
      <c r="A6" s="169" t="s">
        <v>0</v>
      </c>
      <c r="B6" s="169"/>
      <c r="C6" s="5"/>
      <c r="R6" s="45"/>
      <c r="S6" s="45"/>
      <c r="U6" s="45" t="s">
        <v>1</v>
      </c>
    </row>
    <row r="7" spans="1:29" ht="12.75" customHeight="1" thickBot="1">
      <c r="A7" s="168">
        <v>1</v>
      </c>
      <c r="B7" s="166" t="str">
        <f>VLOOKUP(A7,'пр.взв.'!B7:C38,2,FALSE)</f>
        <v>СТРУЧКОВ Андрей Сергеевич</v>
      </c>
      <c r="C7" s="166" t="str">
        <f>VLOOKUP(A7,'пр.взв.'!B7:F38,3,FALSE)</f>
        <v>23.01.1988 мс</v>
      </c>
      <c r="D7" s="166" t="str">
        <f>VLOOKUP(A7,'пр.взв.'!B7:E38,4,FALSE)</f>
        <v>Московский университет МВД РФ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6" t="str">
        <f>VLOOKUP(U7,'пр.взв.'!B7:E38,2,FALSE)</f>
        <v>ПАРШИН Сергей Владимирович</v>
      </c>
      <c r="S7" s="166" t="str">
        <f>VLOOKUP(U7,'пр.взв.'!B7:E38,3,FALSE)</f>
        <v>14.08.1984 мс</v>
      </c>
      <c r="T7" s="166" t="str">
        <f>VLOOKUP(U7,'пр.взв.'!B7:E38,4,FALSE)</f>
        <v>Сибирский юридический институт МВД РФ</v>
      </c>
      <c r="U7" s="198">
        <v>2</v>
      </c>
      <c r="Y7" s="4"/>
      <c r="Z7" s="4"/>
      <c r="AA7" s="4"/>
      <c r="AB7" s="4"/>
      <c r="AC7" s="4"/>
    </row>
    <row r="8" spans="1:29" ht="12.75" customHeight="1">
      <c r="A8" s="159"/>
      <c r="B8" s="167"/>
      <c r="C8" s="167"/>
      <c r="D8" s="167"/>
      <c r="E8" s="112" t="s">
        <v>85</v>
      </c>
      <c r="F8" s="15"/>
      <c r="G8" s="15"/>
      <c r="H8" s="68">
        <v>8</v>
      </c>
      <c r="I8" s="203" t="str">
        <f>VLOOKUP(H8,'пр.взв.'!B7:E38,2,FALSE)</f>
        <v>СТАРКОВ Михаил Александрович</v>
      </c>
      <c r="J8" s="204"/>
      <c r="K8" s="204"/>
      <c r="L8" s="204"/>
      <c r="M8" s="205"/>
      <c r="N8" s="14"/>
      <c r="O8" s="14"/>
      <c r="P8" s="14"/>
      <c r="Q8" s="112" t="s">
        <v>90</v>
      </c>
      <c r="R8" s="167"/>
      <c r="S8" s="167"/>
      <c r="T8" s="167"/>
      <c r="U8" s="199"/>
      <c r="Y8" s="4"/>
      <c r="Z8" s="4"/>
      <c r="AA8" s="4"/>
      <c r="AB8" s="4"/>
      <c r="AC8" s="4"/>
    </row>
    <row r="9" spans="1:29" ht="12.75" customHeight="1" thickBot="1">
      <c r="A9" s="159">
        <v>9</v>
      </c>
      <c r="B9" s="163" t="str">
        <f>VLOOKUP(A9,'пр.взв.'!B9:C40,2,FALSE)</f>
        <v>ФИЛИМОНОВ Родион Николаевич</v>
      </c>
      <c r="C9" s="163" t="str">
        <f>VLOOKUP(A9,'пр.взв.'!B7:F38,3,FALSE)</f>
        <v>17.09.1982 мс</v>
      </c>
      <c r="D9" s="163" t="str">
        <f>VLOOKUP(A9,'пр.взв.'!B7:F38,4,FALSE)</f>
        <v>Краснодарский университет МВД РФ</v>
      </c>
      <c r="E9" s="113" t="s">
        <v>91</v>
      </c>
      <c r="F9" s="20"/>
      <c r="G9" s="15"/>
      <c r="H9" s="13"/>
      <c r="I9" s="206"/>
      <c r="J9" s="207"/>
      <c r="K9" s="207"/>
      <c r="L9" s="207"/>
      <c r="M9" s="208"/>
      <c r="N9" s="14"/>
      <c r="O9" s="14"/>
      <c r="P9" s="30"/>
      <c r="Q9" s="113" t="s">
        <v>91</v>
      </c>
      <c r="R9" s="163" t="str">
        <f>VLOOKUP(U9,'пр.взв.'!B9:E40,2,FALSE)</f>
        <v>АРСЛАНОВ Рустем Разитович</v>
      </c>
      <c r="S9" s="163" t="str">
        <f>VLOOKUP(U9,'пр.взв.'!B9:E40,3,FALSE)</f>
        <v>31.07.1980 мс</v>
      </c>
      <c r="T9" s="163" t="str">
        <f>VLOOKUP(U9,'пр.взв.'!B9:E40,4,FALSE)</f>
        <v>Уфимский юридический институт МВД РФ</v>
      </c>
      <c r="U9" s="199">
        <v>10</v>
      </c>
      <c r="Y9" s="4"/>
      <c r="Z9" s="4"/>
      <c r="AA9" s="4"/>
      <c r="AB9" s="4"/>
      <c r="AC9" s="4"/>
    </row>
    <row r="10" spans="1:29" ht="12.75" customHeight="1" thickBot="1">
      <c r="A10" s="160"/>
      <c r="B10" s="164"/>
      <c r="C10" s="164"/>
      <c r="D10" s="164"/>
      <c r="E10" s="17"/>
      <c r="F10" s="21"/>
      <c r="G10" s="112" t="s">
        <v>85</v>
      </c>
      <c r="H10" s="13"/>
      <c r="M10" s="14"/>
      <c r="N10" s="14"/>
      <c r="O10" s="112" t="s">
        <v>90</v>
      </c>
      <c r="P10" s="31"/>
      <c r="R10" s="164"/>
      <c r="S10" s="164"/>
      <c r="T10" s="164"/>
      <c r="U10" s="200"/>
      <c r="Y10" s="4"/>
      <c r="Z10" s="4"/>
      <c r="AA10" s="4"/>
      <c r="AB10" s="4"/>
      <c r="AC10" s="4"/>
    </row>
    <row r="11" spans="1:29" ht="12.75" customHeight="1" thickBot="1">
      <c r="A11" s="168">
        <v>5</v>
      </c>
      <c r="B11" s="166" t="str">
        <f>VLOOKUP(A11,'пр.взв.'!B11:C42,2,FALSE)</f>
        <v>КУВАРДИН Владимир Викторович</v>
      </c>
      <c r="C11" s="166" t="str">
        <f>VLOOKUP(A11,'пр.взв.'!B7:E38,3,FALSE)</f>
        <v>12.08.1981 кмс</v>
      </c>
      <c r="D11" s="166" t="str">
        <f>VLOOKUP(A11,'пр.взв.'!B7:E38,4,FALSE)</f>
        <v>Саратовский юридический институт МВД РФ</v>
      </c>
      <c r="E11" s="12"/>
      <c r="F11" s="21"/>
      <c r="G11" s="113" t="s">
        <v>87</v>
      </c>
      <c r="H11" s="26"/>
      <c r="I11" s="13"/>
      <c r="M11" s="14"/>
      <c r="N11" s="30"/>
      <c r="O11" s="113" t="s">
        <v>93</v>
      </c>
      <c r="P11" s="31"/>
      <c r="R11" s="166" t="str">
        <f>VLOOKUP(U11,'пр.взв.'!B11:E42,2,FALSE)</f>
        <v>НАУМОВ Кирилл Сергеевич</v>
      </c>
      <c r="S11" s="166" t="str">
        <f>VLOOKUP(U11,'пр.взв.'!B11:E42,3,FALSE)</f>
        <v>02.05.1981 кмс</v>
      </c>
      <c r="T11" s="166" t="str">
        <f>VLOOKUP(U11,'пр.взв.'!B11:E42,4,FALSE)</f>
        <v>Волгоградская академия МВД РФ</v>
      </c>
      <c r="U11" s="201">
        <v>6</v>
      </c>
      <c r="Y11" s="4"/>
      <c r="Z11" s="4"/>
      <c r="AA11" s="4"/>
      <c r="AB11" s="4"/>
      <c r="AC11" s="4"/>
    </row>
    <row r="12" spans="1:29" ht="12.75" customHeight="1">
      <c r="A12" s="159"/>
      <c r="B12" s="167"/>
      <c r="C12" s="167"/>
      <c r="D12" s="167"/>
      <c r="E12" s="112" t="s">
        <v>86</v>
      </c>
      <c r="F12" s="24"/>
      <c r="G12" s="15"/>
      <c r="H12" s="25"/>
      <c r="I12" s="13"/>
      <c r="J12" s="239" t="s">
        <v>22</v>
      </c>
      <c r="K12" s="239"/>
      <c r="L12" s="239"/>
      <c r="M12" s="14"/>
      <c r="N12" s="31"/>
      <c r="O12" s="14"/>
      <c r="P12" s="32"/>
      <c r="Q12" s="112" t="s">
        <v>92</v>
      </c>
      <c r="R12" s="167"/>
      <c r="S12" s="167"/>
      <c r="T12" s="167"/>
      <c r="U12" s="199"/>
      <c r="Y12" s="4"/>
      <c r="Z12" s="4"/>
      <c r="AA12" s="4"/>
      <c r="AB12" s="4"/>
      <c r="AC12" s="4"/>
    </row>
    <row r="13" spans="1:29" ht="12.75" customHeight="1" thickBot="1">
      <c r="A13" s="159">
        <v>13</v>
      </c>
      <c r="B13" s="163" t="str">
        <f>VLOOKUP(A13,'пр.взв.'!B7:C38,2,FALSE)</f>
        <v>ЗАБИЯКА Дмитрий Андреевич</v>
      </c>
      <c r="C13" s="163" t="str">
        <f>VLOOKUP(A13,'пр.взв.'!B7:E38,3,FALSE)</f>
        <v>01.01.1988 кмс</v>
      </c>
      <c r="D13" s="163" t="str">
        <f>VLOOKUP(A13,'пр.взв.'!B7:E38,4,FALSE)</f>
        <v>Нижегородская академия МВД РФ</v>
      </c>
      <c r="E13" s="113" t="s">
        <v>87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13" t="s">
        <v>93</v>
      </c>
      <c r="R13" s="163" t="str">
        <f>VLOOKUP(U13,'пр.взв.'!B13:E44,2,FALSE)</f>
        <v>ЛАЗАРОВ Михаил Тельманович</v>
      </c>
      <c r="S13" s="163" t="str">
        <f>VLOOKUP(U13,'пр.взв.'!B13:E44,3,FALSE)</f>
        <v>25.07.1988 кмс</v>
      </c>
      <c r="T13" s="163" t="str">
        <f>VLOOKUP(U13,'пр.взв.'!B13:E44,4,FALSE)</f>
        <v>Тюменский юридический институт МВД РФ</v>
      </c>
      <c r="U13" s="199">
        <v>14</v>
      </c>
      <c r="Y13" s="4"/>
      <c r="Z13" s="4"/>
      <c r="AA13" s="4"/>
      <c r="AB13" s="4"/>
      <c r="AC13" s="4"/>
    </row>
    <row r="14" spans="1:29" ht="12.75" customHeight="1" thickBot="1">
      <c r="A14" s="160"/>
      <c r="B14" s="164"/>
      <c r="C14" s="164"/>
      <c r="D14" s="164"/>
      <c r="E14" s="17"/>
      <c r="F14" s="165"/>
      <c r="G14" s="165"/>
      <c r="H14" s="25"/>
      <c r="I14" s="112" t="s">
        <v>85</v>
      </c>
      <c r="J14" s="13"/>
      <c r="K14" s="13"/>
      <c r="L14" s="13"/>
      <c r="M14" s="112" t="s">
        <v>95</v>
      </c>
      <c r="N14" s="28"/>
      <c r="O14" s="14"/>
      <c r="P14" s="14"/>
      <c r="R14" s="164"/>
      <c r="S14" s="164"/>
      <c r="T14" s="164"/>
      <c r="U14" s="202"/>
      <c r="Y14" s="4"/>
      <c r="Z14" s="4"/>
      <c r="AA14" s="4"/>
      <c r="AB14" s="4"/>
      <c r="AC14" s="4"/>
    </row>
    <row r="15" spans="1:29" ht="12.75" customHeight="1" thickBot="1">
      <c r="A15" s="168">
        <v>3</v>
      </c>
      <c r="B15" s="166" t="str">
        <f>VLOOKUP(A15,'пр.взв.'!B7:C38,2,FALSE)</f>
        <v>ГАЛКИН Владимир Николаевич</v>
      </c>
      <c r="C15" s="166" t="str">
        <f>VLOOKUP(A15,'пр.взв.'!B7:E38,3,FALSE)</f>
        <v>22.06.1979 мс</v>
      </c>
      <c r="D15" s="166" t="str">
        <f>VLOOKUP(A15,'пр.взв.'!B7:E38,4,FALSE)</f>
        <v>Волгоградская академия МВД РФ</v>
      </c>
      <c r="E15" s="12"/>
      <c r="F15" s="15"/>
      <c r="G15" s="15"/>
      <c r="H15" s="25"/>
      <c r="I15" s="113" t="s">
        <v>91</v>
      </c>
      <c r="J15" s="13"/>
      <c r="K15" s="13" t="s">
        <v>87</v>
      </c>
      <c r="L15" s="13"/>
      <c r="M15" s="113" t="s">
        <v>87</v>
      </c>
      <c r="N15" s="31"/>
      <c r="O15" s="14"/>
      <c r="P15" s="14"/>
      <c r="R15" s="166" t="str">
        <f>VLOOKUP(U15,'пр.взв.'!B7:C38,2,FALSE)</f>
        <v>БОТИКОВ Андрей Вячеславович</v>
      </c>
      <c r="S15" s="166" t="str">
        <f>VLOOKUP(U15,'пр.взв.'!B7:E38,3,FALSE)</f>
        <v>14.11.1974 мс</v>
      </c>
      <c r="T15" s="166" t="str">
        <f>VLOOKUP(U15,'пр.взв.'!B7:E38,4,FALSE)</f>
        <v>Воронежский институт МВД РФ</v>
      </c>
      <c r="U15" s="198">
        <v>4</v>
      </c>
      <c r="Y15" s="4"/>
      <c r="Z15" s="4"/>
      <c r="AA15" s="4"/>
      <c r="AB15" s="4"/>
      <c r="AC15" s="4"/>
    </row>
    <row r="16" spans="1:29" ht="12.75" customHeight="1">
      <c r="A16" s="159"/>
      <c r="B16" s="167"/>
      <c r="C16" s="167"/>
      <c r="D16" s="167"/>
      <c r="E16" s="112" t="s">
        <v>88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94</v>
      </c>
      <c r="R16" s="167"/>
      <c r="S16" s="167"/>
      <c r="T16" s="167"/>
      <c r="U16" s="199"/>
      <c r="Y16" s="4"/>
      <c r="Z16" s="4"/>
      <c r="AA16" s="4"/>
      <c r="AB16" s="4"/>
      <c r="AC16" s="4"/>
    </row>
    <row r="17" spans="1:29" ht="12.75" customHeight="1" thickBot="1">
      <c r="A17" s="159">
        <v>11</v>
      </c>
      <c r="B17" s="163" t="str">
        <f>VLOOKUP(A17,'пр.взв.'!B17:C47,2,FALSE)</f>
        <v>КАЦЕР Дмитрий Васильевич</v>
      </c>
      <c r="C17" s="163" t="str">
        <f>VLOOKUP(A17,'пр.взв.'!B7:E38,3,FALSE)</f>
        <v>02.05.1988 мс</v>
      </c>
      <c r="D17" s="163" t="str">
        <f>VLOOKUP(A17,'пр.взв.'!B7:F38,4,FALSE)</f>
        <v>Калининградский юридич. институт МВД РФ</v>
      </c>
      <c r="E17" s="113" t="s">
        <v>87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3" t="s">
        <v>91</v>
      </c>
      <c r="R17" s="163" t="str">
        <f>VLOOKUP(U17,'пр.взв.'!B17:E47,2,FALSE)</f>
        <v>ЕРМАКОВ Антон Александрович</v>
      </c>
      <c r="S17" s="163" t="str">
        <f>VLOOKUP(U17,'пр.взв.'!B17:E47,3,FALSE)</f>
        <v>20.01.1986 кмс</v>
      </c>
      <c r="T17" s="163" t="str">
        <f>VLOOKUP(U17,'пр.взв.'!B17:E47,4,FALSE)</f>
        <v>Академия экономической безопасности МВД РФ</v>
      </c>
      <c r="U17" s="199">
        <v>12</v>
      </c>
      <c r="Y17" s="4"/>
      <c r="Z17" s="4"/>
      <c r="AA17" s="4"/>
      <c r="AB17" s="4"/>
      <c r="AC17" s="4"/>
    </row>
    <row r="18" spans="1:21" ht="12.75" customHeight="1" thickBot="1">
      <c r="A18" s="160"/>
      <c r="B18" s="164"/>
      <c r="C18" s="164"/>
      <c r="D18" s="164"/>
      <c r="E18" s="17"/>
      <c r="F18" s="21"/>
      <c r="G18" s="112" t="s">
        <v>88</v>
      </c>
      <c r="H18" s="27"/>
      <c r="I18" s="37" t="s">
        <v>31</v>
      </c>
      <c r="J18" s="13"/>
      <c r="K18" s="13"/>
      <c r="L18" s="13"/>
      <c r="M18" s="14"/>
      <c r="N18" s="32"/>
      <c r="O18" s="112" t="s">
        <v>95</v>
      </c>
      <c r="P18" s="31"/>
      <c r="R18" s="164"/>
      <c r="S18" s="164"/>
      <c r="T18" s="164"/>
      <c r="U18" s="200"/>
    </row>
    <row r="19" spans="1:21" ht="12.75" customHeight="1" thickBot="1">
      <c r="A19" s="168">
        <v>7</v>
      </c>
      <c r="B19" s="166" t="str">
        <f>VLOOKUP(A19,'пр.взв.'!B19:C49,2,FALSE)</f>
        <v>СКОПИНЦЕВ Сергей Валерьевич</v>
      </c>
      <c r="C19" s="166" t="str">
        <f>VLOOKUP(A19,'пр.взв.'!B7:E38,3,FALSE)</f>
        <v>21.10.1988 кмс</v>
      </c>
      <c r="D19" s="166" t="str">
        <f>VLOOKUP(A19,'пр.взв.'!B7:E38,4,FALSE)</f>
        <v>Восточно-Сибирский институт МВД РФ</v>
      </c>
      <c r="E19" s="12"/>
      <c r="F19" s="22"/>
      <c r="G19" s="113" t="s">
        <v>91</v>
      </c>
      <c r="H19" s="68"/>
      <c r="N19" s="14"/>
      <c r="O19" s="113" t="s">
        <v>87</v>
      </c>
      <c r="P19" s="31"/>
      <c r="R19" s="166" t="str">
        <f>VLOOKUP(U19,'пр.взв.'!B19:E49,2,FALSE)</f>
        <v>СТАРКОВ Михаил Александрович</v>
      </c>
      <c r="S19" s="166" t="str">
        <f>VLOOKUP(U19,'пр.взв.'!B19:E49,3,FALSE)</f>
        <v>13.07.1977 мсмк</v>
      </c>
      <c r="T19" s="166" t="str">
        <f>VLOOKUP(U19,'пр.взв.'!B19:E49,4,FALSE)</f>
        <v>Уральский юридический институт МВД РФ</v>
      </c>
      <c r="U19" s="201">
        <v>8</v>
      </c>
    </row>
    <row r="20" spans="1:21" ht="12.75" customHeight="1">
      <c r="A20" s="159"/>
      <c r="B20" s="167"/>
      <c r="C20" s="167"/>
      <c r="D20" s="167"/>
      <c r="E20" s="112" t="s">
        <v>89</v>
      </c>
      <c r="F20" s="23"/>
      <c r="G20" s="17"/>
      <c r="H20" s="68">
        <v>1</v>
      </c>
      <c r="I20" s="247" t="s">
        <v>65</v>
      </c>
      <c r="J20" s="248"/>
      <c r="K20" s="248"/>
      <c r="L20" s="248"/>
      <c r="M20" s="249"/>
      <c r="N20" s="14"/>
      <c r="O20" s="14"/>
      <c r="P20" s="106"/>
      <c r="Q20" s="112" t="s">
        <v>95</v>
      </c>
      <c r="R20" s="167"/>
      <c r="S20" s="167"/>
      <c r="T20" s="167"/>
      <c r="U20" s="199"/>
    </row>
    <row r="21" spans="1:21" ht="12.75" customHeight="1" thickBot="1">
      <c r="A21" s="159">
        <v>15</v>
      </c>
      <c r="B21" s="163" t="str">
        <f>VLOOKUP(A21,'пр.взв.'!B21:C51,2,FALSE)</f>
        <v>НИКИФОРОВ Сергей Викторович</v>
      </c>
      <c r="C21" s="163" t="str">
        <f>VLOOKUP(A21,'пр.взв.'!B7:E38,3,FALSE)</f>
        <v>01.08.1973 мс</v>
      </c>
      <c r="D21" s="163" t="str">
        <f>VLOOKUP(A21,'пр.взв.'!B7:E38,4,FALSE)</f>
        <v>Ростовский юридический институт МВД РФ</v>
      </c>
      <c r="E21" s="113" t="s">
        <v>87</v>
      </c>
      <c r="F21" s="17"/>
      <c r="G21" s="17"/>
      <c r="H21" s="18"/>
      <c r="I21" s="250"/>
      <c r="J21" s="251"/>
      <c r="K21" s="251"/>
      <c r="L21" s="251"/>
      <c r="M21" s="252"/>
      <c r="N21" s="14"/>
      <c r="O21" s="14"/>
      <c r="P21" s="14"/>
      <c r="Q21" s="113" t="s">
        <v>87</v>
      </c>
      <c r="R21" s="163" t="str">
        <f>VLOOKUP(U21,'пр.взв.'!B21:E51,2,FALSE)</f>
        <v>КРИГЕР Иван Иванович</v>
      </c>
      <c r="S21" s="163" t="str">
        <f>VLOOKUP(U21,'пр.взв.'!B21:E51,3,FALSE)</f>
        <v>05.11.1988 кмс</v>
      </c>
      <c r="T21" s="163" t="str">
        <f>VLOOKUP(U21,'пр.взв.'!B7:E38,4,FALSE)</f>
        <v>С-Петербургский университет МВД РФ</v>
      </c>
      <c r="U21" s="199">
        <v>16</v>
      </c>
    </row>
    <row r="22" spans="1:21" ht="12.75" customHeight="1" thickBot="1">
      <c r="A22" s="160"/>
      <c r="B22" s="164"/>
      <c r="C22" s="164"/>
      <c r="D22" s="164"/>
      <c r="E22" s="17"/>
      <c r="F22" s="12"/>
      <c r="G22" s="12"/>
      <c r="O22" s="13"/>
      <c r="P22" s="13"/>
      <c r="R22" s="164"/>
      <c r="S22" s="164"/>
      <c r="T22" s="164"/>
      <c r="U22" s="200"/>
    </row>
    <row r="23" spans="1:20" ht="12.75" customHeight="1">
      <c r="A23" s="1"/>
      <c r="B23" s="1"/>
      <c r="C23" s="7"/>
      <c r="D23" s="4"/>
      <c r="E23" s="4"/>
      <c r="F23" s="4"/>
      <c r="G23" s="4"/>
      <c r="H23" s="240" t="s">
        <v>29</v>
      </c>
      <c r="I23" s="240"/>
      <c r="J23" s="240"/>
      <c r="K23" s="240"/>
      <c r="L23" s="240"/>
      <c r="M23" s="240"/>
      <c r="N23" s="240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93">
        <v>9</v>
      </c>
      <c r="B25" s="222" t="str">
        <f>VLOOKUP(A25,'пр.взв.'!B7:E38,2,FALSE)</f>
        <v>ФИЛИМОНОВ Родион Николаевич</v>
      </c>
      <c r="I25" s="96">
        <v>2</v>
      </c>
      <c r="J25" s="216" t="str">
        <f>VLOOKUP(I25,'пр.взв.'!B5:D38,2,FALSE)</f>
        <v>ПАРШИН Сергей Владимирович</v>
      </c>
      <c r="K25" s="226"/>
      <c r="L25" s="22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24"/>
      <c r="C26" s="117" t="s">
        <v>86</v>
      </c>
      <c r="D26" s="37"/>
      <c r="E26" s="39"/>
      <c r="F26" s="39"/>
      <c r="G26" s="39"/>
      <c r="H26" s="39"/>
      <c r="I26" s="97"/>
      <c r="J26" s="228"/>
      <c r="K26" s="229"/>
      <c r="L26" s="230"/>
      <c r="M26" s="14" t="s">
        <v>101</v>
      </c>
      <c r="N26" s="37"/>
      <c r="O26" s="37"/>
      <c r="P26" s="37"/>
      <c r="Q26" s="37"/>
      <c r="R26" s="66"/>
      <c r="S26" s="37"/>
      <c r="T26" s="37"/>
      <c r="U26" s="65"/>
      <c r="V26" s="4"/>
    </row>
    <row r="27" spans="1:22" ht="12.75" customHeight="1">
      <c r="A27" s="94">
        <v>13</v>
      </c>
      <c r="B27" s="225" t="str">
        <f>VLOOKUP(A27,'пр.взв.'!B7:D38,2,FALSE)</f>
        <v>ЗАБИЯКА Дмитрий Андреевич</v>
      </c>
      <c r="C27" s="26" t="s">
        <v>91</v>
      </c>
      <c r="D27" s="37"/>
      <c r="E27" s="70"/>
      <c r="F27" s="70"/>
      <c r="G27" s="70"/>
      <c r="H27" s="70"/>
      <c r="I27" s="98">
        <v>6</v>
      </c>
      <c r="J27" s="241" t="str">
        <f>VLOOKUP(I27,'пр.взв.'!B7:D38,2,FALSE)</f>
        <v>НАУМОВ Кирилл Сергеевич</v>
      </c>
      <c r="K27" s="242"/>
      <c r="L27" s="243"/>
      <c r="M27" s="26" t="s">
        <v>91</v>
      </c>
      <c r="N27" s="69"/>
      <c r="O27" s="69"/>
      <c r="P27" s="69"/>
      <c r="Q27" s="69"/>
      <c r="R27" s="37"/>
      <c r="S27" s="37"/>
      <c r="T27" s="37"/>
      <c r="U27" s="4"/>
      <c r="V27" s="4"/>
    </row>
    <row r="28" spans="1:22" ht="12.75" customHeight="1" thickBot="1">
      <c r="A28" s="94"/>
      <c r="B28" s="223"/>
      <c r="C28" s="44"/>
      <c r="D28" s="37"/>
      <c r="E28" s="69"/>
      <c r="F28" s="69"/>
      <c r="G28" s="70"/>
      <c r="H28" s="70"/>
      <c r="I28" s="98"/>
      <c r="J28" s="244"/>
      <c r="K28" s="245"/>
      <c r="L28" s="246"/>
      <c r="M28" s="44"/>
      <c r="N28" s="69"/>
      <c r="O28" s="69"/>
      <c r="P28" s="69"/>
      <c r="Q28" s="69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100</v>
      </c>
      <c r="E29" s="69"/>
      <c r="F29" s="69"/>
      <c r="G29" s="70"/>
      <c r="H29" s="70"/>
      <c r="I29" s="98"/>
      <c r="J29" s="91"/>
      <c r="K29" s="13"/>
      <c r="L29" s="8"/>
      <c r="M29" s="44"/>
      <c r="N29" s="88"/>
      <c r="O29" s="121">
        <v>2</v>
      </c>
      <c r="P29" s="69"/>
      <c r="Q29" s="69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91</v>
      </c>
      <c r="E30" s="69"/>
      <c r="F30" s="69"/>
      <c r="G30" s="70"/>
      <c r="H30" s="70"/>
      <c r="I30" s="98"/>
      <c r="J30" s="91"/>
      <c r="K30" s="92"/>
      <c r="L30" s="8"/>
      <c r="M30" s="44"/>
      <c r="N30" s="69"/>
      <c r="O30" s="37" t="s">
        <v>87</v>
      </c>
      <c r="P30" s="42"/>
      <c r="Q30" s="69"/>
      <c r="R30" s="37"/>
      <c r="S30" s="37"/>
      <c r="T30" s="37"/>
      <c r="U30" s="4"/>
      <c r="V30" s="4"/>
    </row>
    <row r="31" spans="1:22" ht="13.5" thickBot="1">
      <c r="A31" s="95">
        <v>11</v>
      </c>
      <c r="B31" s="222" t="str">
        <f>VLOOKUP(A31,'пр.взв.'!B7:D38,2,FALSE)</f>
        <v>КАЦЕР Дмитрий Васильевич</v>
      </c>
      <c r="C31" s="89"/>
      <c r="D31" s="25"/>
      <c r="E31" s="68"/>
      <c r="F31" s="69"/>
      <c r="G31" s="69"/>
      <c r="H31" s="69"/>
      <c r="I31" s="68">
        <v>16</v>
      </c>
      <c r="J31" s="216" t="str">
        <f>VLOOKUP(I31,'пр.взв.'!B7:D38,2,FALSE)</f>
        <v>КРИГЕР Иван Иванович</v>
      </c>
      <c r="K31" s="226"/>
      <c r="L31" s="227"/>
      <c r="M31" s="89"/>
      <c r="N31" s="69"/>
      <c r="O31" s="69"/>
      <c r="P31" s="44"/>
      <c r="Q31" s="69"/>
      <c r="R31" s="37"/>
      <c r="S31" s="37"/>
      <c r="T31" s="37"/>
      <c r="U31" s="4"/>
      <c r="V31" s="4"/>
    </row>
    <row r="32" spans="1:22" ht="13.5" customHeight="1">
      <c r="A32" s="95"/>
      <c r="B32" s="224"/>
      <c r="C32" s="118" t="s">
        <v>100</v>
      </c>
      <c r="D32" s="25"/>
      <c r="E32" s="119">
        <v>10</v>
      </c>
      <c r="F32" s="231" t="str">
        <f>VLOOKUP(E32,'пр.взв.'!B7:D38,2,FALSE)</f>
        <v>АРСЛАНОВ Рустем Разитович</v>
      </c>
      <c r="G32" s="232"/>
      <c r="H32" s="233"/>
      <c r="I32" s="99"/>
      <c r="J32" s="228"/>
      <c r="K32" s="229"/>
      <c r="L32" s="230"/>
      <c r="M32" s="118" t="s">
        <v>94</v>
      </c>
      <c r="N32" s="90"/>
      <c r="O32" s="90"/>
      <c r="P32" s="44"/>
      <c r="Q32" s="119">
        <v>3</v>
      </c>
      <c r="R32" s="237" t="str">
        <f>VLOOKUP(Q32,'пр.взв.'!B7:D38,2,FALSE)</f>
        <v>ГАЛКИН Владимир Николаевич</v>
      </c>
      <c r="S32" s="90"/>
      <c r="T32" s="90"/>
      <c r="U32" s="90"/>
      <c r="V32" s="4"/>
    </row>
    <row r="33" spans="1:22" ht="13.5" customHeight="1" thickBot="1">
      <c r="A33" s="95">
        <v>15</v>
      </c>
      <c r="B33" s="225" t="str">
        <f>VLOOKUP(A33,'пр.взв.'!B7:E38,2,FALSE)</f>
        <v>НИКИФОРОВ Сергей Викторович</v>
      </c>
      <c r="C33" s="13" t="s">
        <v>87</v>
      </c>
      <c r="D33" s="25"/>
      <c r="E33" s="71"/>
      <c r="F33" s="234"/>
      <c r="G33" s="235"/>
      <c r="H33" s="236"/>
      <c r="I33" s="100">
        <v>4</v>
      </c>
      <c r="J33" s="241" t="str">
        <f>VLOOKUP(I33,'пр.взв.'!B7:D38,2,FALSE)</f>
        <v>БОТИКОВ Андрей Вячеславович</v>
      </c>
      <c r="K33" s="242"/>
      <c r="L33" s="243"/>
      <c r="M33" s="120" t="s">
        <v>102</v>
      </c>
      <c r="N33" s="90"/>
      <c r="O33" s="90"/>
      <c r="P33" s="44"/>
      <c r="Q33" s="69"/>
      <c r="R33" s="238"/>
      <c r="S33" s="90"/>
      <c r="T33" s="90"/>
      <c r="U33" s="90"/>
      <c r="V33" s="4"/>
    </row>
    <row r="34" spans="1:22" ht="13.5" customHeight="1" thickBot="1">
      <c r="A34" s="95"/>
      <c r="B34" s="223"/>
      <c r="C34" s="37"/>
      <c r="D34" s="25"/>
      <c r="E34" s="69"/>
      <c r="F34" s="69"/>
      <c r="G34" s="69"/>
      <c r="H34" s="69"/>
      <c r="I34" s="101"/>
      <c r="J34" s="244"/>
      <c r="K34" s="245"/>
      <c r="L34" s="246"/>
      <c r="M34" s="69"/>
      <c r="N34" s="69"/>
      <c r="O34" s="69"/>
      <c r="P34" s="44"/>
      <c r="Q34" s="69"/>
      <c r="R34" s="37"/>
      <c r="S34" s="37"/>
      <c r="T34" s="37"/>
      <c r="U34" s="4"/>
      <c r="V34" s="4"/>
    </row>
    <row r="35" spans="1:22" ht="12.75">
      <c r="A35" s="4"/>
      <c r="B35" s="37"/>
      <c r="C35" s="68">
        <v>10</v>
      </c>
      <c r="D35" s="222" t="str">
        <f>VLOOKUP(C35,'пр.взв.'!B7:D38,2,FALSE)</f>
        <v>АРСЛАНОВ Рустем Разитович</v>
      </c>
      <c r="E35" s="69"/>
      <c r="F35" s="69"/>
      <c r="G35" s="69"/>
      <c r="H35" s="69"/>
      <c r="I35" s="68"/>
      <c r="J35" s="70"/>
      <c r="K35" s="69"/>
      <c r="L35" s="69"/>
      <c r="M35" s="68">
        <v>3</v>
      </c>
      <c r="N35" s="216" t="str">
        <f>VLOOKUP(M35,'пр.взв.'!B7:D38,2,FALSE)</f>
        <v>ГАЛКИН Владимир Николаевич</v>
      </c>
      <c r="O35" s="217"/>
      <c r="P35" s="218"/>
      <c r="Q35" s="69"/>
      <c r="R35" s="37"/>
      <c r="S35" s="37"/>
      <c r="T35" s="37"/>
      <c r="U35" s="4"/>
      <c r="V35" s="4"/>
    </row>
    <row r="36" spans="2:22" ht="13.5" thickBot="1">
      <c r="B36" s="37"/>
      <c r="C36" s="37"/>
      <c r="D36" s="223"/>
      <c r="E36" s="69"/>
      <c r="F36" s="69"/>
      <c r="G36" s="69"/>
      <c r="H36" s="69"/>
      <c r="I36" s="69"/>
      <c r="J36" s="70"/>
      <c r="K36" s="69"/>
      <c r="L36" s="69"/>
      <c r="M36" s="69"/>
      <c r="N36" s="219"/>
      <c r="O36" s="220"/>
      <c r="P36" s="221"/>
      <c r="Q36" s="69"/>
      <c r="R36" s="37"/>
      <c r="S36" s="37"/>
      <c r="T36" s="37"/>
      <c r="U36" s="4"/>
      <c r="V36" s="4"/>
    </row>
    <row r="37" spans="1:22" ht="12.75">
      <c r="A37" s="33"/>
      <c r="B37" s="67"/>
      <c r="C37" s="67"/>
      <c r="D37" s="102"/>
      <c r="E37" s="72"/>
      <c r="F37" s="72"/>
      <c r="G37" s="72"/>
      <c r="H37" s="73"/>
      <c r="I37" s="73"/>
      <c r="J37" s="73"/>
      <c r="K37" s="72"/>
      <c r="L37" s="72"/>
      <c r="M37" s="72"/>
      <c r="N37" s="72"/>
      <c r="O37" s="72"/>
      <c r="P37" s="72"/>
      <c r="Q37" s="72"/>
      <c r="R37" s="67"/>
      <c r="S37" s="67"/>
      <c r="T37" s="67"/>
      <c r="U37" s="67"/>
      <c r="V37" s="67"/>
    </row>
    <row r="38" spans="1:22" ht="15.75">
      <c r="A38" s="215" t="str">
        <f>HYPERLINK('[1]реквизиты'!$A$6)</f>
        <v>Гл. судья, судья МК</v>
      </c>
      <c r="B38" s="215"/>
      <c r="C38" s="215"/>
      <c r="E38" s="79"/>
      <c r="F38" s="80"/>
      <c r="J38" s="82" t="str">
        <f>HYPERLINK('[1]реквизиты'!$G$6)</f>
        <v>Ф.М.Зезюлин </v>
      </c>
      <c r="K38" s="5"/>
      <c r="N38" s="74"/>
      <c r="O38" s="83" t="str">
        <f>HYPERLINK('[1]реквизиты'!$G$7)</f>
        <v>/г. Владимир/</v>
      </c>
      <c r="P38" s="74"/>
      <c r="Q38" s="74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5"/>
      <c r="F39" s="85"/>
      <c r="G39" s="85"/>
      <c r="H39" s="85"/>
      <c r="I39" s="85"/>
      <c r="J39" s="75"/>
      <c r="K39" s="75"/>
      <c r="L39" s="75"/>
      <c r="M39" s="75"/>
      <c r="N39" s="75"/>
      <c r="O39" s="75"/>
      <c r="P39" s="75"/>
      <c r="Q39" s="75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81"/>
      <c r="E40" s="81"/>
      <c r="F40" s="3"/>
      <c r="G40" s="3"/>
      <c r="H40" s="3"/>
      <c r="I40" s="3"/>
      <c r="J40" s="82" t="str">
        <f>HYPERLINK('[1]реквизиты'!$G$8)</f>
        <v>Н.Ю. Глушкова</v>
      </c>
      <c r="K40" s="74"/>
      <c r="L40" s="74"/>
      <c r="M40" s="74"/>
      <c r="O40" s="83" t="str">
        <f>HYPERLINK('[1]реквизиты'!$G$9)</f>
        <v>/г. Рязань/</v>
      </c>
      <c r="P40" s="75"/>
    </row>
    <row r="41" spans="4:20" ht="15">
      <c r="D41" s="79"/>
      <c r="E41" s="79"/>
      <c r="F41" s="80"/>
      <c r="G41" s="84"/>
      <c r="H41" s="84"/>
      <c r="I41" s="4"/>
      <c r="J41" s="4"/>
      <c r="K41" s="4"/>
      <c r="L41" s="4"/>
      <c r="M41" s="74"/>
      <c r="N41" s="74"/>
      <c r="O41" s="74"/>
      <c r="P41" s="74"/>
      <c r="Q41" s="4"/>
      <c r="R41" s="5"/>
      <c r="S41" s="75"/>
      <c r="T41" s="75"/>
    </row>
    <row r="42" spans="4:20" ht="15">
      <c r="D42" s="79"/>
      <c r="E42" s="79"/>
      <c r="F42" s="80"/>
      <c r="G42" s="84"/>
      <c r="H42" s="84"/>
      <c r="I42" s="4"/>
      <c r="J42" s="4"/>
      <c r="K42" s="4"/>
      <c r="L42" s="4"/>
      <c r="M42" s="74"/>
      <c r="N42" s="74"/>
      <c r="O42" s="74"/>
      <c r="P42" s="74"/>
      <c r="Q42" s="84"/>
      <c r="R42" s="5"/>
      <c r="S42" s="75"/>
      <c r="T42" s="75"/>
    </row>
    <row r="43" spans="10:20" ht="12.75">
      <c r="J43" s="4"/>
      <c r="K43" s="4"/>
      <c r="L43" s="4"/>
      <c r="M43" s="4"/>
      <c r="N43" s="4"/>
      <c r="O43" s="4"/>
      <c r="P43" s="4"/>
      <c r="Q43" s="4"/>
      <c r="S43" s="75"/>
      <c r="T43" s="75"/>
    </row>
    <row r="44" spans="2:18" ht="15">
      <c r="B44" s="57">
        <f>HYPERLINK('[1]реквизиты'!$A$22)</f>
      </c>
      <c r="C44" s="54"/>
      <c r="D44" s="79"/>
      <c r="E44" s="79"/>
      <c r="F44" s="79"/>
      <c r="G44" s="5"/>
      <c r="H44" s="5"/>
      <c r="M44" s="58">
        <f>HYPERLINK('[1]реквизиты'!$G$23)</f>
      </c>
      <c r="O44" s="75"/>
      <c r="P44" s="75"/>
      <c r="R44" s="5"/>
    </row>
    <row r="45" spans="5:17" ht="12.75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2010-02-15T12:20:19Z</cp:lastPrinted>
  <dcterms:created xsi:type="dcterms:W3CDTF">1996-10-08T23:32:33Z</dcterms:created>
  <dcterms:modified xsi:type="dcterms:W3CDTF">2010-02-18T08:11:17Z</dcterms:modified>
  <cp:category/>
  <cp:version/>
  <cp:contentType/>
  <cp:contentStatus/>
</cp:coreProperties>
</file>