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пр.взвешивания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<sst xmlns="http://schemas.openxmlformats.org/spreadsheetml/2006/main" count="97" uniqueCount="52">
  <si>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</si>
  <si>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</si>
  <si>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</si>
  <si>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</si>
  <si>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</si>
  <si>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</si>
  <si>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</si>
  <si>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</si>
  <si>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</si>
  <si>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</si>
  <si>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</si>
  <si>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</si>
  <si>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</si>
  <si>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</si>
  <si>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</si>
  <si>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 xml:space="preserve">ПРОТОКОЛ ХОДА СОРЕВНОВАНИЙ       </t>
  </si>
  <si>
    <t>ВСЕРОССИЙСКАЯ ФЕДЕРАЦИЯ САМБО</t>
  </si>
  <si>
    <t>КАПУСТИН Сергей Юрьевич</t>
  </si>
  <si>
    <t>15.03.1988, МС</t>
  </si>
  <si>
    <t>Курганская, КГУ 3курс, 352 группа</t>
  </si>
  <si>
    <t>Родионов А.П.</t>
  </si>
  <si>
    <t>ЗОРИН Василий Николаевич</t>
  </si>
  <si>
    <t>20.01.1987, МС</t>
  </si>
  <si>
    <t>Новосибирская, СГУПС, 5курс, ЮП-511группа</t>
  </si>
  <si>
    <t>Плотников С.В.</t>
  </si>
  <si>
    <t>ЦЕЧОЕВ Тимерлан Ильясович</t>
  </si>
  <si>
    <t>08.11.1987, МС</t>
  </si>
  <si>
    <t>12.04.1988, КМС</t>
  </si>
  <si>
    <t>Свиягина Е.В.</t>
  </si>
  <si>
    <t>КАЧАЕВ Алексей Александрович</t>
  </si>
  <si>
    <t>29.04.1991, КМС</t>
  </si>
  <si>
    <t>Красноярский кр., СФУ, 2курс, ПИ, ЭМ08-03</t>
  </si>
  <si>
    <t>Шумилин А.П.</t>
  </si>
  <si>
    <t>С.Петербург, СПбГУНиПТ, выпускник</t>
  </si>
  <si>
    <t>Зверев С.А, Григорьев С.А,</t>
  </si>
  <si>
    <t>УСОВ Алексей Евгеньевич</t>
  </si>
  <si>
    <t>БОРОК Алексей Григорьевич</t>
  </si>
  <si>
    <t>31.01.1988, КМС</t>
  </si>
  <si>
    <t>Гл. секретарь, судья РК</t>
  </si>
  <si>
    <t>в.к   св.100    кг.</t>
  </si>
  <si>
    <t>А1</t>
  </si>
  <si>
    <t>В1</t>
  </si>
  <si>
    <t>В2</t>
  </si>
  <si>
    <t>А2</t>
  </si>
  <si>
    <t>ДЬЯКОНОВ Иван Виктрович</t>
  </si>
  <si>
    <t>27.08.1986, КМС</t>
  </si>
  <si>
    <t>Владимирская, ВЮИ ФСИН России</t>
  </si>
  <si>
    <t>Логвинов А.В.</t>
  </si>
  <si>
    <t>Приморский кр., ДВГТУ, УС-7611</t>
  </si>
  <si>
    <t>финальная группа</t>
  </si>
  <si>
    <t>Гл. судья, судья МК</t>
  </si>
  <si>
    <t>5.00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</si>
</sst>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b/>
      <sz val="10"/>
      <color indexed="10"/>
      <name val="Arial Narrow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3" xfId="42" applyFont="1" applyBorder="1" applyAlignment="1" applyProtection="1">
      <alignment horizontal="center"/>
      <protection/>
    </xf>
    <xf numFmtId="0" fontId="0" fillId="33" borderId="14" xfId="0" applyFont="1" applyFill="1" applyBorder="1" applyAlignment="1">
      <alignment horizontal="center"/>
    </xf>
    <xf numFmtId="0" fontId="0" fillId="0" borderId="15" xfId="42" applyFont="1" applyBorder="1" applyAlignment="1" applyProtection="1">
      <alignment horizontal="center"/>
      <protection/>
    </xf>
    <xf numFmtId="0" fontId="2" fillId="0" borderId="16" xfId="42" applyFont="1" applyBorder="1" applyAlignment="1" applyProtection="1">
      <alignment horizontal="center"/>
      <protection/>
    </xf>
    <xf numFmtId="0" fontId="2" fillId="0" borderId="17" xfId="42" applyFont="1" applyBorder="1" applyAlignment="1" applyProtection="1">
      <alignment horizontal="center"/>
      <protection/>
    </xf>
    <xf numFmtId="0" fontId="2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vertical="center" wrapText="1"/>
      <protection/>
    </xf>
    <xf numFmtId="0" fontId="2" fillId="0" borderId="0" xfId="42" applyFont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1" xfId="42" applyFont="1" applyBorder="1" applyAlignment="1" applyProtection="1">
      <alignment horizontal="center"/>
      <protection/>
    </xf>
    <xf numFmtId="0" fontId="10" fillId="0" borderId="0" xfId="42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42" applyFont="1" applyAlignment="1" applyProtection="1">
      <alignment vertical="center"/>
      <protection/>
    </xf>
    <xf numFmtId="0" fontId="15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/>
    </xf>
    <xf numFmtId="0" fontId="2" fillId="0" borderId="27" xfId="42" applyFont="1" applyBorder="1" applyAlignment="1" applyProtection="1">
      <alignment horizontal="center"/>
      <protection/>
    </xf>
    <xf numFmtId="0" fontId="2" fillId="0" borderId="20" xfId="42" applyFont="1" applyBorder="1" applyAlignment="1" applyProtection="1">
      <alignment horizontal="center"/>
      <protection/>
    </xf>
    <xf numFmtId="0" fontId="2" fillId="0" borderId="28" xfId="42" applyFont="1" applyBorder="1" applyAlignment="1" applyProtection="1">
      <alignment horizontal="center"/>
      <protection/>
    </xf>
    <xf numFmtId="0" fontId="0" fillId="33" borderId="29" xfId="0" applyFont="1" applyFill="1" applyBorder="1" applyAlignment="1">
      <alignment horizontal="center"/>
    </xf>
    <xf numFmtId="0" fontId="0" fillId="0" borderId="30" xfId="42" applyFont="1" applyBorder="1" applyAlignment="1" applyProtection="1">
      <alignment horizontal="center"/>
      <protection/>
    </xf>
    <xf numFmtId="0" fontId="2" fillId="0" borderId="31" xfId="42" applyFont="1" applyBorder="1" applyAlignment="1" applyProtection="1">
      <alignment horizontal="center"/>
      <protection/>
    </xf>
    <xf numFmtId="0" fontId="2" fillId="33" borderId="17" xfId="0" applyFont="1" applyFill="1" applyBorder="1" applyAlignment="1">
      <alignment horizontal="center"/>
    </xf>
    <xf numFmtId="0" fontId="2" fillId="0" borderId="0" xfId="42" applyFont="1" applyBorder="1" applyAlignment="1" applyProtection="1">
      <alignment horizontal="center"/>
      <protection/>
    </xf>
    <xf numFmtId="0" fontId="0" fillId="0" borderId="32" xfId="42" applyFont="1" applyBorder="1" applyAlignment="1" applyProtection="1">
      <alignment horizontal="center"/>
      <protection/>
    </xf>
    <xf numFmtId="0" fontId="2" fillId="0" borderId="33" xfId="42" applyFont="1" applyBorder="1" applyAlignment="1" applyProtection="1">
      <alignment horizontal="center"/>
      <protection/>
    </xf>
    <xf numFmtId="0" fontId="2" fillId="0" borderId="34" xfId="42" applyFont="1" applyBorder="1" applyAlignment="1" applyProtection="1">
      <alignment horizontal="center"/>
      <protection/>
    </xf>
    <xf numFmtId="0" fontId="2" fillId="33" borderId="35" xfId="0" applyFont="1" applyFill="1" applyBorder="1" applyAlignment="1">
      <alignment horizontal="center"/>
    </xf>
    <xf numFmtId="0" fontId="2" fillId="0" borderId="36" xfId="42" applyFont="1" applyBorder="1" applyAlignment="1" applyProtection="1">
      <alignment horizontal="center"/>
      <protection/>
    </xf>
    <xf numFmtId="0" fontId="0" fillId="33" borderId="0" xfId="0" applyFont="1" applyFill="1" applyBorder="1" applyAlignment="1">
      <alignment horizontal="center"/>
    </xf>
    <xf numFmtId="0" fontId="2" fillId="0" borderId="18" xfId="42" applyFont="1" applyBorder="1" applyAlignment="1" applyProtection="1">
      <alignment horizontal="center"/>
      <protection/>
    </xf>
    <xf numFmtId="0" fontId="0" fillId="33" borderId="37" xfId="0" applyFont="1" applyFill="1" applyBorder="1" applyAlignment="1">
      <alignment horizontal="center"/>
    </xf>
    <xf numFmtId="0" fontId="0" fillId="0" borderId="38" xfId="42" applyFont="1" applyBorder="1" applyAlignment="1" applyProtection="1">
      <alignment horizontal="center"/>
      <protection/>
    </xf>
    <xf numFmtId="0" fontId="0" fillId="0" borderId="19" xfId="42" applyFont="1" applyBorder="1" applyAlignment="1" applyProtection="1">
      <alignment horizontal="center"/>
      <protection/>
    </xf>
    <xf numFmtId="0" fontId="0" fillId="0" borderId="15" xfId="42" applyFont="1" applyBorder="1" applyAlignment="1" applyProtection="1">
      <alignment horizontal="center"/>
      <protection/>
    </xf>
    <xf numFmtId="0" fontId="0" fillId="33" borderId="39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5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1" xfId="42" applyFont="1" applyBorder="1" applyAlignment="1" applyProtection="1">
      <alignment horizontal="center"/>
      <protection/>
    </xf>
    <xf numFmtId="0" fontId="0" fillId="0" borderId="17" xfId="42" applyFont="1" applyBorder="1" applyAlignment="1" applyProtection="1">
      <alignment horizontal="center"/>
      <protection/>
    </xf>
    <xf numFmtId="0" fontId="0" fillId="0" borderId="18" xfId="42" applyFont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2" fillId="0" borderId="42" xfId="42" applyFont="1" applyBorder="1" applyAlignment="1" applyProtection="1">
      <alignment horizontal="center"/>
      <protection/>
    </xf>
    <xf numFmtId="0" fontId="2" fillId="33" borderId="34" xfId="42" applyFont="1" applyFill="1" applyBorder="1" applyAlignment="1" applyProtection="1">
      <alignment horizontal="center"/>
      <protection/>
    </xf>
    <xf numFmtId="0" fontId="2" fillId="0" borderId="43" xfId="42" applyFont="1" applyBorder="1" applyAlignment="1" applyProtection="1">
      <alignment horizontal="center"/>
      <protection/>
    </xf>
    <xf numFmtId="0" fontId="0" fillId="0" borderId="21" xfId="42" applyFont="1" applyBorder="1" applyAlignment="1" applyProtection="1">
      <alignment horizontal="center"/>
      <protection/>
    </xf>
    <xf numFmtId="0" fontId="0" fillId="0" borderId="44" xfId="42" applyFont="1" applyBorder="1" applyAlignment="1" applyProtection="1">
      <alignment horizontal="center"/>
      <protection/>
    </xf>
    <xf numFmtId="0" fontId="0" fillId="33" borderId="26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0" borderId="16" xfId="42" applyFont="1" applyBorder="1" applyAlignment="1" applyProtection="1">
      <alignment horizontal="center"/>
      <protection/>
    </xf>
    <xf numFmtId="0" fontId="0" fillId="33" borderId="13" xfId="0" applyFont="1" applyFill="1" applyBorder="1" applyAlignment="1">
      <alignment horizontal="center"/>
    </xf>
    <xf numFmtId="0" fontId="0" fillId="33" borderId="37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2" fillId="0" borderId="45" xfId="42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80" fontId="0" fillId="0" borderId="13" xfId="42" applyNumberFormat="1" applyFont="1" applyBorder="1" applyAlignment="1" applyProtection="1">
      <alignment horizontal="center"/>
      <protection/>
    </xf>
    <xf numFmtId="180" fontId="0" fillId="0" borderId="40" xfId="42" applyNumberFormat="1" applyFont="1" applyBorder="1" applyAlignment="1" applyProtection="1">
      <alignment horizontal="center"/>
      <protection/>
    </xf>
    <xf numFmtId="180" fontId="0" fillId="0" borderId="32" xfId="42" applyNumberFormat="1" applyFont="1" applyBorder="1" applyAlignment="1" applyProtection="1">
      <alignment horizontal="center"/>
      <protection/>
    </xf>
    <xf numFmtId="180" fontId="0" fillId="33" borderId="17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 vertical="center" wrapText="1"/>
    </xf>
    <xf numFmtId="0" fontId="0" fillId="0" borderId="47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8" xfId="0" applyNumberFormat="1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>
      <alignment horizontal="left" vertical="center" wrapText="1"/>
    </xf>
    <xf numFmtId="0" fontId="0" fillId="0" borderId="46" xfId="42" applyFont="1" applyBorder="1" applyAlignment="1" applyProtection="1">
      <alignment horizontal="left" vertical="center" wrapText="1"/>
      <protection/>
    </xf>
    <xf numFmtId="0" fontId="0" fillId="0" borderId="54" xfId="42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0" fillId="0" borderId="57" xfId="42" applyFont="1" applyBorder="1" applyAlignment="1" applyProtection="1">
      <alignment horizontal="center" vertical="center" wrapText="1"/>
      <protection/>
    </xf>
    <xf numFmtId="0" fontId="2" fillId="0" borderId="58" xfId="0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62" xfId="0" applyFont="1" applyBorder="1" applyAlignment="1">
      <alignment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73" xfId="0" applyFont="1" applyBorder="1" applyAlignment="1">
      <alignment horizontal="center" vertical="center" textRotation="90" wrapText="1"/>
    </xf>
    <xf numFmtId="0" fontId="3" fillId="0" borderId="57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12" fillId="34" borderId="63" xfId="42" applyNumberFormat="1" applyFont="1" applyFill="1" applyBorder="1" applyAlignment="1" applyProtection="1">
      <alignment horizontal="center" vertical="center" wrapText="1"/>
      <protection/>
    </xf>
    <xf numFmtId="0" fontId="12" fillId="34" borderId="64" xfId="42" applyNumberFormat="1" applyFont="1" applyFill="1" applyBorder="1" applyAlignment="1" applyProtection="1">
      <alignment horizontal="center" vertical="center" wrapText="1"/>
      <protection/>
    </xf>
    <xf numFmtId="0" fontId="12" fillId="34" borderId="66" xfId="42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9" fillId="35" borderId="63" xfId="42" applyFont="1" applyFill="1" applyBorder="1" applyAlignment="1" applyProtection="1">
      <alignment horizontal="center" vertical="center"/>
      <protection/>
    </xf>
    <xf numFmtId="0" fontId="9" fillId="35" borderId="66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62" xfId="0" applyFont="1" applyBorder="1" applyAlignment="1">
      <alignment vertical="center" wrapText="1"/>
    </xf>
    <xf numFmtId="49" fontId="0" fillId="0" borderId="62" xfId="0" applyNumberFormat="1" applyFont="1" applyBorder="1" applyAlignment="1">
      <alignment horizontal="center" vertical="center" wrapText="1"/>
    </xf>
    <xf numFmtId="0" fontId="0" fillId="0" borderId="62" xfId="0" applyFont="1" applyBorder="1" applyAlignment="1">
      <alignment horizontal="left" vertical="center" wrapText="1"/>
    </xf>
    <xf numFmtId="0" fontId="13" fillId="0" borderId="62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1</xdr:col>
      <xdr:colOff>533400</xdr:colOff>
      <xdr:row>2</xdr:row>
      <xdr:rowOff>295275</xdr:rowOff>
    </xdr:to>
    <xdr:pic>
      <xdr:nvPicPr>
        <xdr:cNvPr id="1" name="Picture 1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0</xdr:row>
      <xdr:rowOff>66675</xdr:rowOff>
    </xdr:from>
    <xdr:to>
      <xdr:col>16</xdr:col>
      <xdr:colOff>857250</xdr:colOff>
      <xdr:row>2</xdr:row>
      <xdr:rowOff>333375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34450" y="66675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8;&#1091;&#1075;&#1086;&#1074;&#1072;&#1103;\&#1055;&#1056;&#1054;&#1058;&#1054;&#1050;&#1054;&#1051;&#1067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II Всероссийская летняя Универсиада 2010г.</v>
          </cell>
        </row>
        <row r="3">
          <cell r="A3" t="str">
            <v>25-28 июня 2010г.</v>
          </cell>
        </row>
        <row r="6">
          <cell r="G6" t="str">
            <v>Лебедев А.А.</v>
          </cell>
        </row>
        <row r="7">
          <cell r="G7" t="str">
            <v>г.Москва</v>
          </cell>
        </row>
        <row r="8"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 ФИНАЛ"/>
      <sheetName val="пр. хода"/>
      <sheetName val="круги"/>
      <sheetName val="пр.взвешивания"/>
    </sheetNames>
    <sheetDataSet>
      <sheetData sheetId="3">
        <row r="6">
          <cell r="B6">
            <v>1</v>
          </cell>
        </row>
        <row r="8">
          <cell r="B8">
            <v>2</v>
          </cell>
        </row>
        <row r="10">
          <cell r="B10">
            <v>3</v>
          </cell>
        </row>
        <row r="12">
          <cell r="B12">
            <v>4</v>
          </cell>
        </row>
        <row r="14">
          <cell r="B14">
            <v>5</v>
          </cell>
        </row>
        <row r="16">
          <cell r="B16">
            <v>6</v>
          </cell>
        </row>
        <row r="18">
          <cell r="B18">
            <v>7</v>
          </cell>
        </row>
        <row r="20">
          <cell r="B20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36"/>
  <sheetViews>
    <sheetView tabSelected="1" zoomScalePageLayoutView="0" workbookViewId="0" topLeftCell="A1">
      <selection activeCell="K18" sqref="K18:K19"/>
    </sheetView>
  </sheetViews>
  <sheetFormatPr defaultColWidth="9.140625" defaultRowHeight="12.75"/>
  <cols>
    <col min="1" max="1" width="4.8515625" style="0" customWidth="1"/>
    <col min="2" max="2" width="24.140625" style="0" customWidth="1"/>
    <col min="5" max="7" width="5.7109375" style="0" customWidth="1"/>
    <col min="8" max="8" width="6.28125" style="0" customWidth="1"/>
    <col min="9" max="9" width="6.140625" style="0" customWidth="1"/>
    <col min="10" max="10" width="5.7109375" style="0" customWidth="1"/>
    <col min="11" max="11" width="1.8515625" style="0" customWidth="1"/>
    <col min="12" max="12" width="4.421875" style="0" customWidth="1"/>
    <col min="13" max="13" width="14.140625" style="0" customWidth="1"/>
    <col min="15" max="15" width="14.00390625" style="0" customWidth="1"/>
    <col min="16" max="16" width="7.57421875" style="0" customWidth="1"/>
    <col min="17" max="17" width="13.140625" style="0" customWidth="1"/>
  </cols>
  <sheetData>
    <row r="1" spans="1:17" ht="21.75" customHeight="1">
      <c r="A1" s="168" t="s">
        <v>16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</row>
    <row r="2" spans="1:17" ht="18.75" customHeight="1" thickBot="1">
      <c r="A2" s="161" t="s">
        <v>15</v>
      </c>
      <c r="B2" s="162"/>
      <c r="C2" s="162"/>
      <c r="D2" s="162"/>
      <c r="E2" s="162"/>
      <c r="F2" s="162"/>
      <c r="G2" s="162"/>
      <c r="H2" s="162"/>
      <c r="I2" s="162"/>
      <c r="K2" s="163" t="str">
        <f>HYPERLINK('[2]реквизиты'!$L$7)</f>
        <v>ИТОГОВЫЙ ПРОТОКОЛ</v>
      </c>
      <c r="L2" s="163"/>
      <c r="M2" s="163"/>
      <c r="N2" s="163"/>
      <c r="O2" s="163"/>
      <c r="P2" s="163"/>
      <c r="Q2" s="25"/>
    </row>
    <row r="3" spans="1:17" ht="28.5" customHeight="1" thickBot="1">
      <c r="A3" s="8"/>
      <c r="B3" s="24"/>
      <c r="C3" s="165" t="str">
        <f>HYPERLINK('[1]реквизиты'!$A$2)</f>
        <v>II Всероссийская летняя Универсиада 2010г.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  <c r="O3" s="24"/>
      <c r="P3" s="24"/>
      <c r="Q3" s="24"/>
    </row>
    <row r="4" spans="1:17" ht="16.5" customHeight="1" thickBot="1">
      <c r="A4" s="164" t="str">
        <f>HYPERLINK('[1]реквизиты'!$A$3)</f>
        <v>25-28 июня 2010г.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7" ht="19.5" customHeight="1" thickBot="1">
      <c r="A5" s="3" t="s">
        <v>7</v>
      </c>
      <c r="D5" s="3"/>
      <c r="G5" s="176"/>
      <c r="H5" s="176"/>
      <c r="I5" s="176"/>
      <c r="N5" s="3"/>
      <c r="O5" s="33"/>
      <c r="P5" s="169" t="str">
        <f>HYPERLINK('пр.взвешивания'!D3)</f>
        <v>в.к   св.100    кг.</v>
      </c>
      <c r="Q5" s="170"/>
    </row>
    <row r="6" spans="1:17" ht="23.25" customHeight="1" thickBot="1">
      <c r="A6" s="98" t="s">
        <v>1</v>
      </c>
      <c r="B6" s="98" t="s">
        <v>8</v>
      </c>
      <c r="C6" s="98" t="s">
        <v>9</v>
      </c>
      <c r="D6" s="98" t="s">
        <v>10</v>
      </c>
      <c r="E6" s="130" t="s">
        <v>11</v>
      </c>
      <c r="F6" s="131"/>
      <c r="G6" s="132"/>
      <c r="H6" s="133"/>
      <c r="I6" s="101" t="s">
        <v>12</v>
      </c>
      <c r="J6" s="135" t="s">
        <v>13</v>
      </c>
      <c r="L6" s="155" t="s">
        <v>13</v>
      </c>
      <c r="M6" s="128" t="s">
        <v>2</v>
      </c>
      <c r="N6" s="137" t="s">
        <v>3</v>
      </c>
      <c r="O6" s="143" t="s">
        <v>4</v>
      </c>
      <c r="P6" s="143" t="s">
        <v>5</v>
      </c>
      <c r="Q6" s="145" t="s">
        <v>6</v>
      </c>
    </row>
    <row r="7" spans="1:17" ht="16.5" customHeight="1" thickBot="1">
      <c r="A7" s="101"/>
      <c r="B7" s="101"/>
      <c r="C7" s="101"/>
      <c r="D7" s="100"/>
      <c r="E7" s="21">
        <v>1</v>
      </c>
      <c r="F7" s="22">
        <v>2</v>
      </c>
      <c r="G7" s="22">
        <v>3</v>
      </c>
      <c r="H7" s="23">
        <v>4</v>
      </c>
      <c r="I7" s="134"/>
      <c r="J7" s="136"/>
      <c r="L7" s="156"/>
      <c r="M7" s="129"/>
      <c r="N7" s="138"/>
      <c r="O7" s="144"/>
      <c r="P7" s="144"/>
      <c r="Q7" s="146"/>
    </row>
    <row r="8" spans="1:17" ht="15" customHeight="1">
      <c r="A8" s="107">
        <v>1</v>
      </c>
      <c r="B8" s="108" t="str">
        <f>VLOOKUP(A8,'пр.взвешивания'!B6:E19,2,FALSE)</f>
        <v>ЗОРИН Василий Николаевич</v>
      </c>
      <c r="C8" s="115" t="str">
        <f>VLOOKUP(B8,'пр.взвешивания'!C6:F19,2,FALSE)</f>
        <v>20.01.1987, МС</v>
      </c>
      <c r="D8" s="116" t="str">
        <f>VLOOKUP(C8,'пр.взвешивания'!D6:G19,2,FALSE)</f>
        <v>Новосибирская, СГУПС, 5курс, ЮП-511группа</v>
      </c>
      <c r="E8" s="17"/>
      <c r="F8" s="39">
        <v>3.5</v>
      </c>
      <c r="G8" s="39">
        <v>3</v>
      </c>
      <c r="H8" s="70">
        <v>3</v>
      </c>
      <c r="I8" s="95">
        <f>SUM(E8:H8)</f>
        <v>9.5</v>
      </c>
      <c r="J8" s="106" t="s">
        <v>40</v>
      </c>
      <c r="K8" s="175">
        <v>6</v>
      </c>
      <c r="L8" s="128">
        <v>1</v>
      </c>
      <c r="M8" s="148" t="str">
        <f>VLOOKUP(K8,'пр.взвешивания'!B5:G20,2,FALSE)</f>
        <v>ЦЕЧОЕВ Тимерлан Ильясович</v>
      </c>
      <c r="N8" s="149" t="str">
        <f>VLOOKUP(K8,'пр.взвешивания'!B5:G20,3,FALSE)</f>
        <v>08.11.1987, МС</v>
      </c>
      <c r="O8" s="151" t="str">
        <f>VLOOKUP(K8,'пр.взвешивания'!B5:G20,4,FALSE)</f>
        <v>Новосибирская, СГУПС, 5курс, ЮП-511группа</v>
      </c>
      <c r="P8" s="153">
        <f>VLOOKUP(K8,'пр.взвешивания'!B5:G20,5,FALSE)</f>
        <v>0</v>
      </c>
      <c r="Q8" s="157" t="str">
        <f>VLOOKUP(K8,'пр.взвешивания'!B5:G20,6,FALSE)</f>
        <v>Плотников С.В.</v>
      </c>
    </row>
    <row r="9" spans="1:17" ht="15" customHeight="1">
      <c r="A9" s="104"/>
      <c r="B9" s="109"/>
      <c r="C9" s="112"/>
      <c r="D9" s="114"/>
      <c r="E9" s="18"/>
      <c r="F9" s="71" t="s">
        <v>51</v>
      </c>
      <c r="G9" s="71" t="s">
        <v>51</v>
      </c>
      <c r="H9" s="72" t="s">
        <v>51</v>
      </c>
      <c r="I9" s="91"/>
      <c r="J9" s="105"/>
      <c r="K9" s="175"/>
      <c r="L9" s="140"/>
      <c r="M9" s="141"/>
      <c r="N9" s="150"/>
      <c r="O9" s="152"/>
      <c r="P9" s="154"/>
      <c r="Q9" s="158"/>
    </row>
    <row r="10" spans="1:17" ht="15" customHeight="1">
      <c r="A10" s="104">
        <v>2</v>
      </c>
      <c r="B10" s="110" t="str">
        <f>VLOOKUP(A10,'пр.взвешивания'!B8:E21,2,FALSE)</f>
        <v>БОРОК Алексей Григорьевич</v>
      </c>
      <c r="C10" s="111" t="str">
        <f>VLOOKUP(B10,'пр.взвешивания'!C8:F21,2,FALSE)</f>
        <v>31.01.1988, КМС</v>
      </c>
      <c r="D10" s="113" t="str">
        <f>VLOOKUP(C10,'пр.взвешивания'!D8:G21,2,FALSE)</f>
        <v>С.Петербург, СПбГУНиПТ, выпускник</v>
      </c>
      <c r="E10" s="74">
        <v>0</v>
      </c>
      <c r="F10" s="75"/>
      <c r="G10" s="49">
        <v>0</v>
      </c>
      <c r="H10" s="76">
        <v>0</v>
      </c>
      <c r="I10" s="91">
        <f>SUM(E10:H10)</f>
        <v>0</v>
      </c>
      <c r="J10" s="105">
        <v>4</v>
      </c>
      <c r="K10" s="175">
        <v>7</v>
      </c>
      <c r="L10" s="140">
        <v>2</v>
      </c>
      <c r="M10" s="141" t="str">
        <f>VLOOKUP(K10,'пр.взвешивания'!B5:G20,2,FALSE)</f>
        <v>УСОВ Алексей Евгеньевич</v>
      </c>
      <c r="N10" s="142" t="str">
        <f>VLOOKUP(K10,'пр.взвешивания'!B5:G20,3,FALSE)</f>
        <v>12.04.1988, КМС</v>
      </c>
      <c r="O10" s="147" t="str">
        <f>VLOOKUP(K10,'пр.взвешивания'!B5:G20,4,FALSE)</f>
        <v>Приморский кр., ДВГТУ, УС-7611</v>
      </c>
      <c r="P10" s="159">
        <f>VLOOKUP(K10,'пр.взвешивания'!B5:G20,5,FALSE)</f>
        <v>0</v>
      </c>
      <c r="Q10" s="160" t="str">
        <f>VLOOKUP(K10,'пр.взвешивания'!B5:G20,6,FALSE)</f>
        <v>Свиягина Е.В.</v>
      </c>
    </row>
    <row r="11" spans="1:17" ht="15" customHeight="1">
      <c r="A11" s="104"/>
      <c r="B11" s="109"/>
      <c r="C11" s="112"/>
      <c r="D11" s="114"/>
      <c r="E11" s="47" t="s">
        <v>51</v>
      </c>
      <c r="F11" s="19"/>
      <c r="G11" s="10">
        <v>0.35</v>
      </c>
      <c r="H11" s="28">
        <v>2.2</v>
      </c>
      <c r="I11" s="91"/>
      <c r="J11" s="105"/>
      <c r="K11" s="175"/>
      <c r="L11" s="140"/>
      <c r="M11" s="141"/>
      <c r="N11" s="142"/>
      <c r="O11" s="147"/>
      <c r="P11" s="159"/>
      <c r="Q11" s="160"/>
    </row>
    <row r="12" spans="1:17" ht="15" customHeight="1">
      <c r="A12" s="104">
        <v>3</v>
      </c>
      <c r="B12" s="110" t="str">
        <f>VLOOKUP(A12,'пр.взвешивания'!B10:E23,2,FALSE)</f>
        <v>КАЧАЕВ Алексей Александрович</v>
      </c>
      <c r="C12" s="111" t="str">
        <f>VLOOKUP(B12,'пр.взвешивания'!C10:F23,2,FALSE)</f>
        <v>29.04.1991, КМС</v>
      </c>
      <c r="D12" s="113" t="str">
        <f>VLOOKUP(C12,'пр.взвешивания'!D10:G23,2,FALSE)</f>
        <v>Красноярский кр., СФУ, 2курс, ПИ, ЭМ08-03</v>
      </c>
      <c r="E12" s="74">
        <v>0</v>
      </c>
      <c r="F12" s="49">
        <v>4</v>
      </c>
      <c r="G12" s="75"/>
      <c r="H12" s="76">
        <v>3</v>
      </c>
      <c r="I12" s="91">
        <f>SUM(E12:H12)</f>
        <v>7</v>
      </c>
      <c r="J12" s="118" t="s">
        <v>43</v>
      </c>
      <c r="K12" s="175">
        <v>1</v>
      </c>
      <c r="L12" s="140">
        <v>3</v>
      </c>
      <c r="M12" s="141" t="str">
        <f>VLOOKUP(K12,'пр.взвешивания'!B5:G20,2,FALSE)</f>
        <v>ЗОРИН Василий Николаевич</v>
      </c>
      <c r="N12" s="142" t="str">
        <f>VLOOKUP(K12,'пр.взвешивания'!B5:G20,3,FALSE)</f>
        <v>20.01.1987, МС</v>
      </c>
      <c r="O12" s="147" t="str">
        <f>VLOOKUP(K12,'пр.взвешивания'!B5:G20,4,FALSE)</f>
        <v>Новосибирская, СГУПС, 5курс, ЮП-511группа</v>
      </c>
      <c r="P12" s="159">
        <f>VLOOKUP(K12,'пр.взвешивания'!B5:G20,5,FALSE)</f>
        <v>0</v>
      </c>
      <c r="Q12" s="160" t="str">
        <f>VLOOKUP(K12,'пр.взвешивания'!B5:G20,6,FALSE)</f>
        <v>Плотников С.В.</v>
      </c>
    </row>
    <row r="13" spans="1:17" ht="15" customHeight="1">
      <c r="A13" s="104"/>
      <c r="B13" s="109"/>
      <c r="C13" s="112"/>
      <c r="D13" s="114"/>
      <c r="E13" s="47" t="s">
        <v>51</v>
      </c>
      <c r="F13" s="10">
        <v>0.35</v>
      </c>
      <c r="G13" s="11"/>
      <c r="H13" s="77" t="s">
        <v>51</v>
      </c>
      <c r="I13" s="91"/>
      <c r="J13" s="118"/>
      <c r="K13" s="175"/>
      <c r="L13" s="140"/>
      <c r="M13" s="141"/>
      <c r="N13" s="142"/>
      <c r="O13" s="147"/>
      <c r="P13" s="159"/>
      <c r="Q13" s="160"/>
    </row>
    <row r="14" spans="1:17" ht="15" customHeight="1">
      <c r="A14" s="104">
        <v>4</v>
      </c>
      <c r="B14" s="110" t="str">
        <f>VLOOKUP(A14,'пр.взвешивания'!B12:E25,2,FALSE)</f>
        <v>КАПУСТИН Сергей Юрьевич</v>
      </c>
      <c r="C14" s="111" t="str">
        <f>VLOOKUP(B14,'пр.взвешивания'!C12:F25,2,FALSE)</f>
        <v>15.03.1988, МС</v>
      </c>
      <c r="D14" s="113" t="str">
        <f>VLOOKUP(C14,'пр.взвешивания'!D12:G25,2,FALSE)</f>
        <v>Курганская, КГУ 3курс, 352 группа</v>
      </c>
      <c r="E14" s="14">
        <v>0</v>
      </c>
      <c r="F14" s="14">
        <v>4</v>
      </c>
      <c r="G14" s="14">
        <v>0</v>
      </c>
      <c r="H14" s="15"/>
      <c r="I14" s="91">
        <f>SUM(E14:H14)</f>
        <v>4</v>
      </c>
      <c r="J14" s="118">
        <v>3</v>
      </c>
      <c r="K14" s="175">
        <v>3</v>
      </c>
      <c r="L14" s="140">
        <v>3</v>
      </c>
      <c r="M14" s="141" t="str">
        <f>VLOOKUP(K14,'пр.взвешивания'!B5:G20,2,FALSE)</f>
        <v>КАЧАЕВ Алексей Александрович</v>
      </c>
      <c r="N14" s="142" t="str">
        <f>VLOOKUP(K14,'пр.взвешивания'!B5:G20,3,FALSE)</f>
        <v>29.04.1991, КМС</v>
      </c>
      <c r="O14" s="147" t="str">
        <f>VLOOKUP(K14,'пр.взвешивания'!B5:G20,4,FALSE)</f>
        <v>Красноярский кр., СФУ, 2курс, ПИ, ЭМ08-03</v>
      </c>
      <c r="P14" s="159">
        <f>VLOOKUP(K14,'пр.взвешивания'!B5:G20,5,FALSE)</f>
        <v>0</v>
      </c>
      <c r="Q14" s="160" t="str">
        <f>VLOOKUP(K14,'пр.взвешивания'!B5:G20,6,FALSE)</f>
        <v>Шумилин А.П.</v>
      </c>
    </row>
    <row r="15" spans="1:17" ht="15" customHeight="1" thickBot="1">
      <c r="A15" s="120"/>
      <c r="B15" s="121"/>
      <c r="C15" s="122"/>
      <c r="D15" s="117"/>
      <c r="E15" s="78" t="s">
        <v>51</v>
      </c>
      <c r="F15" s="12">
        <v>2.2</v>
      </c>
      <c r="G15" s="57" t="s">
        <v>51</v>
      </c>
      <c r="H15" s="16"/>
      <c r="I15" s="92"/>
      <c r="J15" s="119"/>
      <c r="K15" s="175"/>
      <c r="L15" s="140"/>
      <c r="M15" s="141"/>
      <c r="N15" s="142"/>
      <c r="O15" s="147"/>
      <c r="P15" s="159"/>
      <c r="Q15" s="160"/>
    </row>
    <row r="16" spans="1:17" ht="15" customHeight="1" thickBot="1">
      <c r="A16" s="3" t="s">
        <v>14</v>
      </c>
      <c r="C16" s="20"/>
      <c r="D16" s="20"/>
      <c r="I16" s="73"/>
      <c r="J16" s="30"/>
      <c r="K16" s="175">
        <v>4</v>
      </c>
      <c r="L16" s="140">
        <v>5</v>
      </c>
      <c r="M16" s="141" t="str">
        <f>VLOOKUP(K16,'пр.взвешивания'!B5:G20,2,FALSE)</f>
        <v>КАПУСТИН Сергей Юрьевич</v>
      </c>
      <c r="N16" s="142" t="str">
        <f>VLOOKUP(K16,'пр.взвешивания'!B5:G20,3,FALSE)</f>
        <v>15.03.1988, МС</v>
      </c>
      <c r="O16" s="147" t="str">
        <f>VLOOKUP(K16,'пр.взвешивания'!B5:G20,4,FALSE)</f>
        <v>Курганская, КГУ 3курс, 352 группа</v>
      </c>
      <c r="P16" s="159">
        <f>VLOOKUP(K16,'[3]пр.взвешивания'!B6:G21,5,FALSE)</f>
        <v>0</v>
      </c>
      <c r="Q16" s="160" t="str">
        <f>VLOOKUP(K16,'пр.взвешивания'!B5:G20,6,FALSE)</f>
        <v>Родионов А.П.</v>
      </c>
    </row>
    <row r="17" spans="1:17" ht="15" customHeight="1" thickBot="1">
      <c r="A17" s="98" t="s">
        <v>1</v>
      </c>
      <c r="B17" s="98" t="s">
        <v>8</v>
      </c>
      <c r="C17" s="98" t="s">
        <v>9</v>
      </c>
      <c r="D17" s="98" t="s">
        <v>10</v>
      </c>
      <c r="E17" s="130" t="s">
        <v>11</v>
      </c>
      <c r="F17" s="131"/>
      <c r="G17" s="139"/>
      <c r="I17" s="102" t="s">
        <v>12</v>
      </c>
      <c r="J17" s="135" t="s">
        <v>13</v>
      </c>
      <c r="K17" s="175"/>
      <c r="L17" s="140"/>
      <c r="M17" s="141"/>
      <c r="N17" s="142"/>
      <c r="O17" s="147"/>
      <c r="P17" s="159"/>
      <c r="Q17" s="160"/>
    </row>
    <row r="18" spans="1:17" ht="15" customHeight="1" thickBot="1">
      <c r="A18" s="101"/>
      <c r="B18" s="101"/>
      <c r="C18" s="101"/>
      <c r="D18" s="100"/>
      <c r="E18" s="4">
        <v>1</v>
      </c>
      <c r="F18" s="5">
        <v>2</v>
      </c>
      <c r="G18" s="7">
        <v>3</v>
      </c>
      <c r="I18" s="103"/>
      <c r="J18" s="136"/>
      <c r="K18" s="175">
        <v>5</v>
      </c>
      <c r="L18" s="140">
        <v>6</v>
      </c>
      <c r="M18" s="141" t="str">
        <f>VLOOKUP(K18,'пр.взвешивания'!B5:G20,2,FALSE)</f>
        <v>ДЬЯКОНОВ Иван Виктрович</v>
      </c>
      <c r="N18" s="142" t="str">
        <f>VLOOKUP(K18,'пр.взвешивания'!B5:G20,3,FALSE)</f>
        <v>27.08.1986, КМС</v>
      </c>
      <c r="O18" s="147" t="str">
        <f>VLOOKUP(K18,'пр.взвешивания'!B5:G20,4,FALSE)</f>
        <v>Владимирская, ВЮИ ФСИН России</v>
      </c>
      <c r="P18" s="159">
        <f>VLOOKUP(K18,'пр.взвешивания'!B5:G20,5,FALSE)</f>
        <v>0</v>
      </c>
      <c r="Q18" s="160" t="str">
        <f>VLOOKUP(K18,'пр.взвешивания'!B5:G20,6,FALSE)</f>
        <v>Логвинов А.В.</v>
      </c>
    </row>
    <row r="19" spans="1:17" ht="15" customHeight="1">
      <c r="A19" s="107">
        <v>5</v>
      </c>
      <c r="B19" s="108" t="str">
        <f>VLOOKUP(A19,'пр.взвешивания'!B6:E19,2,FALSE)</f>
        <v>ДЬЯКОНОВ Иван Виктрович</v>
      </c>
      <c r="C19" s="115" t="str">
        <f>VLOOKUP(B19,'пр.взвешивания'!C6:F19,2,FALSE)</f>
        <v>27.08.1986, КМС</v>
      </c>
      <c r="D19" s="116" t="str">
        <f>VLOOKUP(C19,'пр.взвешивания'!D6:G19,2,FALSE)</f>
        <v>Владимирская, ВЮИ ФСИН России</v>
      </c>
      <c r="E19" s="79"/>
      <c r="F19" s="39">
        <v>0</v>
      </c>
      <c r="G19" s="41">
        <v>0</v>
      </c>
      <c r="I19" s="95">
        <f>SUM(E19:H19)</f>
        <v>0</v>
      </c>
      <c r="J19" s="96">
        <v>3</v>
      </c>
      <c r="K19" s="175"/>
      <c r="L19" s="140"/>
      <c r="M19" s="141"/>
      <c r="N19" s="142"/>
      <c r="O19" s="147"/>
      <c r="P19" s="159"/>
      <c r="Q19" s="160"/>
    </row>
    <row r="20" spans="1:17" ht="15" customHeight="1">
      <c r="A20" s="104"/>
      <c r="B20" s="109"/>
      <c r="C20" s="112"/>
      <c r="D20" s="114"/>
      <c r="E20" s="80"/>
      <c r="F20" s="71">
        <v>4.22</v>
      </c>
      <c r="G20" s="81">
        <v>3.3</v>
      </c>
      <c r="I20" s="91"/>
      <c r="J20" s="97"/>
      <c r="K20" s="175">
        <v>2</v>
      </c>
      <c r="L20" s="140">
        <v>7</v>
      </c>
      <c r="M20" s="141" t="str">
        <f>VLOOKUP(K20,'пр.взвешивания'!B5:G20,2,FALSE)</f>
        <v>БОРОК Алексей Григорьевич</v>
      </c>
      <c r="N20" s="142" t="str">
        <f>VLOOKUP(K20,'пр.взвешивания'!B5:G20,3,FALSE)</f>
        <v>31.01.1988, КМС</v>
      </c>
      <c r="O20" s="147" t="str">
        <f>VLOOKUP(K20,'пр.взвешивания'!B5:G20,4,FALSE)</f>
        <v>С.Петербург, СПбГУНиПТ, выпускник</v>
      </c>
      <c r="P20" s="159">
        <f>VLOOKUP(K20,'пр.взвешивания'!B5:G20,5,FALSE)</f>
        <v>0</v>
      </c>
      <c r="Q20" s="160" t="str">
        <f>VLOOKUP(K20,'пр.взвешивания'!B5:G20,6,FALSE)</f>
        <v>Зверев С.А, Григорьев С.А,</v>
      </c>
    </row>
    <row r="21" spans="1:17" ht="15" customHeight="1" thickBot="1">
      <c r="A21" s="104">
        <v>6</v>
      </c>
      <c r="B21" s="110" t="str">
        <f>VLOOKUP(A21,'пр.взвешивания'!B8:E21,2,FALSE)</f>
        <v>ЦЕЧОЕВ Тимерлан Ильясович</v>
      </c>
      <c r="C21" s="111" t="str">
        <f>VLOOKUP(B21,'пр.взвешивания'!C8:F21,2,FALSE)</f>
        <v>08.11.1987, МС</v>
      </c>
      <c r="D21" s="113" t="str">
        <f>VLOOKUP(C21,'пр.взвешивания'!D8:G21,2,FALSE)</f>
        <v>Новосибирская, СГУПС, 5курс, ЮП-511группа</v>
      </c>
      <c r="E21" s="74">
        <v>4</v>
      </c>
      <c r="F21" s="75"/>
      <c r="G21" s="51">
        <v>4</v>
      </c>
      <c r="I21" s="91">
        <f>SUM(E21:H21)</f>
        <v>8</v>
      </c>
      <c r="J21" s="97" t="s">
        <v>41</v>
      </c>
      <c r="K21" s="175"/>
      <c r="L21" s="129"/>
      <c r="M21" s="173"/>
      <c r="N21" s="174"/>
      <c r="O21" s="177"/>
      <c r="P21" s="171"/>
      <c r="Q21" s="172"/>
    </row>
    <row r="22" spans="1:10" ht="15" customHeight="1">
      <c r="A22" s="104"/>
      <c r="B22" s="109"/>
      <c r="C22" s="112"/>
      <c r="D22" s="114"/>
      <c r="E22" s="47">
        <v>4.22</v>
      </c>
      <c r="F22" s="82"/>
      <c r="G22" s="43">
        <v>2.3</v>
      </c>
      <c r="I22" s="91"/>
      <c r="J22" s="97"/>
    </row>
    <row r="23" spans="1:10" ht="15" customHeight="1">
      <c r="A23" s="104">
        <v>7</v>
      </c>
      <c r="B23" s="110" t="str">
        <f>VLOOKUP(A23,'пр.взвешивания'!B10:E23,2,FALSE)</f>
        <v>УСОВ Алексей Евгеньевич</v>
      </c>
      <c r="C23" s="111" t="str">
        <f>VLOOKUP(B23,'пр.взвешивания'!C10:F23,2,FALSE)</f>
        <v>12.04.1988, КМС</v>
      </c>
      <c r="D23" s="113" t="str">
        <f>VLOOKUP(C23,'пр.взвешивания'!D10:G23,2,FALSE)</f>
        <v>Приморский кр., ДВГТУ, УС-7611</v>
      </c>
      <c r="E23" s="85">
        <v>4</v>
      </c>
      <c r="F23" s="14">
        <v>0</v>
      </c>
      <c r="G23" s="83"/>
      <c r="I23" s="91">
        <f>SUM(E23:H23)</f>
        <v>4</v>
      </c>
      <c r="J23" s="93" t="s">
        <v>42</v>
      </c>
    </row>
    <row r="24" spans="1:10" ht="15" customHeight="1" thickBot="1">
      <c r="A24" s="120"/>
      <c r="B24" s="121"/>
      <c r="C24" s="122"/>
      <c r="D24" s="117"/>
      <c r="E24" s="55">
        <v>3.3</v>
      </c>
      <c r="F24" s="57">
        <v>2.3</v>
      </c>
      <c r="G24" s="84"/>
      <c r="I24" s="92"/>
      <c r="J24" s="94"/>
    </row>
    <row r="25" ht="18" customHeight="1" thickBot="1">
      <c r="B25" s="86" t="s">
        <v>49</v>
      </c>
    </row>
    <row r="26" spans="1:10" ht="12" customHeight="1" thickBot="1">
      <c r="A26" s="34"/>
      <c r="B26" s="98" t="s">
        <v>8</v>
      </c>
      <c r="C26" s="98" t="s">
        <v>9</v>
      </c>
      <c r="D26" s="98" t="s">
        <v>10</v>
      </c>
      <c r="E26" s="178" t="s">
        <v>11</v>
      </c>
      <c r="F26" s="179"/>
      <c r="G26" s="179"/>
      <c r="H26" s="180"/>
      <c r="I26" s="98" t="s">
        <v>12</v>
      </c>
      <c r="J26" s="135" t="s">
        <v>13</v>
      </c>
    </row>
    <row r="27" spans="1:10" ht="11.25" customHeight="1" thickBot="1">
      <c r="A27" s="35"/>
      <c r="B27" s="101"/>
      <c r="C27" s="101"/>
      <c r="D27" s="100"/>
      <c r="E27" s="21">
        <v>1</v>
      </c>
      <c r="F27" s="36">
        <v>2</v>
      </c>
      <c r="G27" s="37">
        <v>3</v>
      </c>
      <c r="H27" s="37">
        <v>4</v>
      </c>
      <c r="I27" s="99"/>
      <c r="J27" s="136"/>
    </row>
    <row r="28" spans="1:10" ht="12.75" customHeight="1">
      <c r="A28" s="96">
        <v>1</v>
      </c>
      <c r="B28" s="125" t="s">
        <v>21</v>
      </c>
      <c r="C28" s="123" t="s">
        <v>22</v>
      </c>
      <c r="D28" s="126" t="s">
        <v>23</v>
      </c>
      <c r="E28" s="38"/>
      <c r="F28" s="39">
        <v>0</v>
      </c>
      <c r="G28" s="40">
        <v>0</v>
      </c>
      <c r="H28" s="41">
        <v>3</v>
      </c>
      <c r="I28" s="95">
        <f>SUM(E28:H28)</f>
        <v>3</v>
      </c>
      <c r="J28" s="96">
        <v>3</v>
      </c>
    </row>
    <row r="29" spans="1:17" ht="12.75" customHeight="1" thickBot="1">
      <c r="A29" s="124"/>
      <c r="B29" s="125"/>
      <c r="C29" s="123"/>
      <c r="D29" s="126"/>
      <c r="E29" s="42"/>
      <c r="F29" s="87">
        <v>2.3</v>
      </c>
      <c r="G29" s="88">
        <v>2.1</v>
      </c>
      <c r="H29" s="43" t="s">
        <v>51</v>
      </c>
      <c r="I29" s="91"/>
      <c r="J29" s="97"/>
      <c r="L29" s="59"/>
      <c r="M29" s="59"/>
      <c r="N29" s="59"/>
      <c r="O29" s="59"/>
      <c r="P29" s="59"/>
      <c r="Q29" s="59"/>
    </row>
    <row r="30" spans="1:19" ht="12.75" customHeight="1">
      <c r="A30" s="96">
        <v>6</v>
      </c>
      <c r="B30" s="125" t="s">
        <v>25</v>
      </c>
      <c r="C30" s="123" t="s">
        <v>26</v>
      </c>
      <c r="D30" s="126" t="s">
        <v>23</v>
      </c>
      <c r="E30" s="44">
        <v>4</v>
      </c>
      <c r="F30" s="45"/>
      <c r="G30" s="46">
        <v>4</v>
      </c>
      <c r="H30" s="13">
        <v>4</v>
      </c>
      <c r="I30" s="91">
        <f>SUM(E30:H30)</f>
        <v>12</v>
      </c>
      <c r="J30" s="97">
        <v>1</v>
      </c>
      <c r="K30" s="8"/>
      <c r="L30" s="31"/>
      <c r="M30" s="31"/>
      <c r="N30" s="31"/>
      <c r="O30" s="31"/>
      <c r="P30" s="31"/>
      <c r="Q30" s="31"/>
      <c r="S30" s="6"/>
    </row>
    <row r="31" spans="1:19" ht="12.75" customHeight="1" thickBot="1">
      <c r="A31" s="124"/>
      <c r="B31" s="125"/>
      <c r="C31" s="123"/>
      <c r="D31" s="126"/>
      <c r="E31" s="89">
        <v>2.1</v>
      </c>
      <c r="F31" s="90"/>
      <c r="G31" s="87">
        <v>2.3</v>
      </c>
      <c r="H31" s="43">
        <v>2.09</v>
      </c>
      <c r="I31" s="91"/>
      <c r="J31" s="97"/>
      <c r="K31" s="26"/>
      <c r="L31" s="60" t="s">
        <v>50</v>
      </c>
      <c r="M31" s="61"/>
      <c r="N31" s="61"/>
      <c r="O31" s="62"/>
      <c r="P31" s="29" t="str">
        <f>HYPERLINK('[1]реквизиты'!$G$6)</f>
        <v>Лебедев А.А.</v>
      </c>
      <c r="Q31" s="31"/>
      <c r="S31" s="6"/>
    </row>
    <row r="32" spans="1:19" ht="12.75" customHeight="1">
      <c r="A32" s="127">
        <v>7</v>
      </c>
      <c r="B32" s="125" t="s">
        <v>35</v>
      </c>
      <c r="C32" s="123" t="s">
        <v>27</v>
      </c>
      <c r="D32" s="126" t="s">
        <v>48</v>
      </c>
      <c r="E32" s="48">
        <v>4</v>
      </c>
      <c r="F32" s="49">
        <v>0</v>
      </c>
      <c r="G32" s="50"/>
      <c r="H32" s="51">
        <v>1</v>
      </c>
      <c r="I32" s="91">
        <f>SUM(E32:H32)</f>
        <v>5</v>
      </c>
      <c r="J32" s="93">
        <v>2</v>
      </c>
      <c r="K32" s="26"/>
      <c r="L32" s="60"/>
      <c r="M32" s="61"/>
      <c r="N32" s="63"/>
      <c r="O32" s="64"/>
      <c r="P32" s="32" t="str">
        <f>HYPERLINK('[1]реквизиты'!$G$7)</f>
        <v>г.Москва</v>
      </c>
      <c r="Q32" s="31"/>
      <c r="S32" s="6"/>
    </row>
    <row r="33" spans="1:19" ht="12.75" customHeight="1" thickBot="1">
      <c r="A33" s="94"/>
      <c r="B33" s="125"/>
      <c r="C33" s="123"/>
      <c r="D33" s="126"/>
      <c r="E33" s="89">
        <v>2.1</v>
      </c>
      <c r="F33" s="87">
        <v>2.3</v>
      </c>
      <c r="G33" s="52"/>
      <c r="H33" s="43" t="s">
        <v>51</v>
      </c>
      <c r="I33" s="92"/>
      <c r="J33" s="94"/>
      <c r="K33" s="27"/>
      <c r="L33" s="60"/>
      <c r="M33" s="61"/>
      <c r="N33" s="65"/>
      <c r="O33" s="66"/>
      <c r="P33" s="31"/>
      <c r="Q33" s="31"/>
      <c r="S33" s="6"/>
    </row>
    <row r="34" spans="1:17" ht="12.75" customHeight="1">
      <c r="A34" s="127">
        <v>3</v>
      </c>
      <c r="B34" s="125" t="s">
        <v>29</v>
      </c>
      <c r="C34" s="123" t="s">
        <v>30</v>
      </c>
      <c r="D34" s="126" t="s">
        <v>31</v>
      </c>
      <c r="E34" s="44">
        <v>0</v>
      </c>
      <c r="F34" s="53">
        <v>0</v>
      </c>
      <c r="G34" s="49">
        <v>3</v>
      </c>
      <c r="H34" s="54"/>
      <c r="I34" s="91">
        <f>SUM(E34:H34)</f>
        <v>3</v>
      </c>
      <c r="J34" s="93">
        <v>3</v>
      </c>
      <c r="K34" s="26"/>
      <c r="L34" s="60" t="s">
        <v>38</v>
      </c>
      <c r="M34" s="61"/>
      <c r="N34" s="67"/>
      <c r="O34" s="68"/>
      <c r="P34" s="29" t="str">
        <f>HYPERLINK('[1]реквизиты'!$G$8)</f>
        <v>Пчелов С.Г.</v>
      </c>
      <c r="Q34" s="31"/>
    </row>
    <row r="35" spans="1:17" ht="12.75" customHeight="1" thickBot="1">
      <c r="A35" s="94"/>
      <c r="B35" s="125"/>
      <c r="C35" s="123"/>
      <c r="D35" s="126"/>
      <c r="E35" s="55" t="s">
        <v>51</v>
      </c>
      <c r="F35" s="56">
        <v>2.09</v>
      </c>
      <c r="G35" s="57" t="s">
        <v>51</v>
      </c>
      <c r="H35" s="58"/>
      <c r="I35" s="92"/>
      <c r="J35" s="94"/>
      <c r="K35" s="27"/>
      <c r="L35" s="60"/>
      <c r="M35" s="61"/>
      <c r="N35" s="61"/>
      <c r="O35" s="31"/>
      <c r="P35" s="32" t="str">
        <f>HYPERLINK('[1]реквизиты'!$G$9)</f>
        <v>г.Чебоксары</v>
      </c>
      <c r="Q35" s="31"/>
    </row>
    <row r="36" spans="10:17" ht="12.75">
      <c r="J36" s="9"/>
      <c r="K36" s="9"/>
      <c r="L36" s="69"/>
      <c r="M36" s="31"/>
      <c r="N36" s="31"/>
      <c r="O36" s="31"/>
      <c r="P36" s="32">
        <f>HYPERLINK('[1]реквизиты'!$G$23)</f>
      </c>
      <c r="Q36" s="31"/>
    </row>
  </sheetData>
  <sheetProtection/>
  <mergeCells count="148">
    <mergeCell ref="E26:H26"/>
    <mergeCell ref="J26:J27"/>
    <mergeCell ref="B26:B27"/>
    <mergeCell ref="C26:C27"/>
    <mergeCell ref="D26:D27"/>
    <mergeCell ref="K8:K9"/>
    <mergeCell ref="K10:K11"/>
    <mergeCell ref="K12:K13"/>
    <mergeCell ref="K14:K15"/>
    <mergeCell ref="I21:I22"/>
    <mergeCell ref="J21:J22"/>
    <mergeCell ref="O20:O21"/>
    <mergeCell ref="P16:P17"/>
    <mergeCell ref="N16:N17"/>
    <mergeCell ref="O16:O17"/>
    <mergeCell ref="L18:L19"/>
    <mergeCell ref="M16:M17"/>
    <mergeCell ref="J17:J18"/>
    <mergeCell ref="N14:N15"/>
    <mergeCell ref="Q16:Q17"/>
    <mergeCell ref="K16:K17"/>
    <mergeCell ref="K18:K19"/>
    <mergeCell ref="K20:K21"/>
    <mergeCell ref="G5:I5"/>
    <mergeCell ref="P14:P15"/>
    <mergeCell ref="M14:M15"/>
    <mergeCell ref="M18:M19"/>
    <mergeCell ref="L16:L17"/>
    <mergeCell ref="A1:Q1"/>
    <mergeCell ref="P5:Q5"/>
    <mergeCell ref="P20:P21"/>
    <mergeCell ref="Q20:Q21"/>
    <mergeCell ref="L20:L21"/>
    <mergeCell ref="M20:M21"/>
    <mergeCell ref="N20:N21"/>
    <mergeCell ref="O14:O15"/>
    <mergeCell ref="M12:M13"/>
    <mergeCell ref="N12:N13"/>
    <mergeCell ref="A2:I2"/>
    <mergeCell ref="K2:P2"/>
    <mergeCell ref="A4:Q4"/>
    <mergeCell ref="C3:N3"/>
    <mergeCell ref="N18:N19"/>
    <mergeCell ref="O18:O19"/>
    <mergeCell ref="Q14:Q15"/>
    <mergeCell ref="L12:L13"/>
    <mergeCell ref="P18:P19"/>
    <mergeCell ref="Q18:Q19"/>
    <mergeCell ref="Q8:Q9"/>
    <mergeCell ref="P10:P11"/>
    <mergeCell ref="Q10:Q11"/>
    <mergeCell ref="P12:P13"/>
    <mergeCell ref="O12:O13"/>
    <mergeCell ref="Q12:Q13"/>
    <mergeCell ref="O6:O7"/>
    <mergeCell ref="P6:P7"/>
    <mergeCell ref="Q6:Q7"/>
    <mergeCell ref="O10:O11"/>
    <mergeCell ref="L8:L9"/>
    <mergeCell ref="M8:M9"/>
    <mergeCell ref="N8:N9"/>
    <mergeCell ref="O8:O9"/>
    <mergeCell ref="P8:P9"/>
    <mergeCell ref="L6:L7"/>
    <mergeCell ref="M6:M7"/>
    <mergeCell ref="E6:H6"/>
    <mergeCell ref="I6:I7"/>
    <mergeCell ref="J6:J7"/>
    <mergeCell ref="N6:N7"/>
    <mergeCell ref="E17:G17"/>
    <mergeCell ref="L14:L15"/>
    <mergeCell ref="L10:L11"/>
    <mergeCell ref="M10:M11"/>
    <mergeCell ref="N10:N11"/>
    <mergeCell ref="A34:A35"/>
    <mergeCell ref="B34:B35"/>
    <mergeCell ref="C34:C35"/>
    <mergeCell ref="D34:D35"/>
    <mergeCell ref="A32:A33"/>
    <mergeCell ref="B32:B33"/>
    <mergeCell ref="C32:C33"/>
    <mergeCell ref="D32:D33"/>
    <mergeCell ref="C28:C29"/>
    <mergeCell ref="A28:A29"/>
    <mergeCell ref="B28:B29"/>
    <mergeCell ref="D28:D29"/>
    <mergeCell ref="A30:A31"/>
    <mergeCell ref="B30:B31"/>
    <mergeCell ref="C30:C31"/>
    <mergeCell ref="D30:D31"/>
    <mergeCell ref="I23:I24"/>
    <mergeCell ref="J23:J24"/>
    <mergeCell ref="A23:A24"/>
    <mergeCell ref="B23:B24"/>
    <mergeCell ref="A21:A22"/>
    <mergeCell ref="B21:B22"/>
    <mergeCell ref="C21:C22"/>
    <mergeCell ref="D21:D22"/>
    <mergeCell ref="C23:C24"/>
    <mergeCell ref="D23:D24"/>
    <mergeCell ref="A14:A15"/>
    <mergeCell ref="B14:B15"/>
    <mergeCell ref="C14:C15"/>
    <mergeCell ref="A19:A20"/>
    <mergeCell ref="B19:B20"/>
    <mergeCell ref="C19:C20"/>
    <mergeCell ref="D19:D20"/>
    <mergeCell ref="I19:I20"/>
    <mergeCell ref="J19:J20"/>
    <mergeCell ref="D14:D15"/>
    <mergeCell ref="I10:I11"/>
    <mergeCell ref="D10:D11"/>
    <mergeCell ref="I14:I15"/>
    <mergeCell ref="J14:J15"/>
    <mergeCell ref="I12:I13"/>
    <mergeCell ref="J12:J13"/>
    <mergeCell ref="B12:B13"/>
    <mergeCell ref="C12:C13"/>
    <mergeCell ref="D12:D13"/>
    <mergeCell ref="C8:C9"/>
    <mergeCell ref="D8:D9"/>
    <mergeCell ref="A10:A11"/>
    <mergeCell ref="B10:B11"/>
    <mergeCell ref="C10:C11"/>
    <mergeCell ref="J10:J11"/>
    <mergeCell ref="I8:I9"/>
    <mergeCell ref="J8:J9"/>
    <mergeCell ref="C6:C7"/>
    <mergeCell ref="A8:A9"/>
    <mergeCell ref="B8:B9"/>
    <mergeCell ref="I26:I27"/>
    <mergeCell ref="D6:D7"/>
    <mergeCell ref="A17:A18"/>
    <mergeCell ref="B17:B18"/>
    <mergeCell ref="C17:C18"/>
    <mergeCell ref="D17:D18"/>
    <mergeCell ref="A6:A7"/>
    <mergeCell ref="B6:B7"/>
    <mergeCell ref="I17:I18"/>
    <mergeCell ref="A12:A13"/>
    <mergeCell ref="I34:I35"/>
    <mergeCell ref="J34:J35"/>
    <mergeCell ref="I28:I29"/>
    <mergeCell ref="J28:J29"/>
    <mergeCell ref="I30:I31"/>
    <mergeCell ref="J30:J31"/>
    <mergeCell ref="I32:I33"/>
    <mergeCell ref="J32:J33"/>
  </mergeCells>
  <printOptions horizontalCentered="1" verticalCentered="1"/>
  <pageMargins left="0" right="0" top="0.5905511811023623" bottom="0.1968503937007874" header="0.5118110236220472" footer="0.118110236220472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zoomScalePageLayoutView="0" workbookViewId="0" topLeftCell="A1">
      <selection activeCell="C10" sqref="C10:E11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22.8515625" style="0" customWidth="1"/>
  </cols>
  <sheetData>
    <row r="1" spans="1:9" ht="40.5" customHeight="1">
      <c r="A1" s="164" t="str">
        <f>HYPERLINK('[1]реквизиты'!$A$2)</f>
        <v>II Всероссийская летняя Универсиада 2010г.</v>
      </c>
      <c r="B1" s="189"/>
      <c r="C1" s="189"/>
      <c r="D1" s="189"/>
      <c r="E1" s="189"/>
      <c r="F1" s="189"/>
      <c r="G1" s="189"/>
      <c r="H1" s="1"/>
      <c r="I1" s="1"/>
    </row>
    <row r="2" spans="1:9" ht="18" customHeight="1">
      <c r="A2" s="190" t="str">
        <f>HYPERLINK('[1]реквизиты'!$A$3)</f>
        <v>25-28 июня 2010г.</v>
      </c>
      <c r="B2" s="190"/>
      <c r="C2" s="190"/>
      <c r="D2" s="190"/>
      <c r="E2" s="190"/>
      <c r="F2" s="190"/>
      <c r="G2" s="190"/>
      <c r="H2" s="188"/>
      <c r="I2" s="188"/>
    </row>
    <row r="3" ht="28.5" customHeight="1">
      <c r="D3" s="30" t="s">
        <v>39</v>
      </c>
    </row>
    <row r="4" spans="1:7" ht="12.75">
      <c r="A4" s="159" t="s">
        <v>0</v>
      </c>
      <c r="B4" s="185" t="s">
        <v>1</v>
      </c>
      <c r="C4" s="159" t="s">
        <v>2</v>
      </c>
      <c r="D4" s="159" t="s">
        <v>3</v>
      </c>
      <c r="E4" s="159" t="s">
        <v>4</v>
      </c>
      <c r="F4" s="159" t="s">
        <v>5</v>
      </c>
      <c r="G4" s="159" t="s">
        <v>6</v>
      </c>
    </row>
    <row r="5" spans="1:7" ht="12.75">
      <c r="A5" s="159"/>
      <c r="B5" s="185"/>
      <c r="C5" s="159"/>
      <c r="D5" s="159"/>
      <c r="E5" s="159"/>
      <c r="F5" s="159"/>
      <c r="G5" s="159"/>
    </row>
    <row r="6" spans="1:7" ht="12.75" customHeight="1">
      <c r="A6" s="159"/>
      <c r="B6" s="185">
        <v>1</v>
      </c>
      <c r="C6" s="186" t="s">
        <v>21</v>
      </c>
      <c r="D6" s="187" t="s">
        <v>22</v>
      </c>
      <c r="E6" s="182" t="s">
        <v>23</v>
      </c>
      <c r="F6" s="183"/>
      <c r="G6" s="184" t="s">
        <v>24</v>
      </c>
    </row>
    <row r="7" spans="1:7" ht="12.75">
      <c r="A7" s="159"/>
      <c r="B7" s="185"/>
      <c r="C7" s="186"/>
      <c r="D7" s="187"/>
      <c r="E7" s="182"/>
      <c r="F7" s="183"/>
      <c r="G7" s="184"/>
    </row>
    <row r="8" spans="1:7" ht="12.75" customHeight="1">
      <c r="A8" s="159"/>
      <c r="B8" s="185">
        <v>2</v>
      </c>
      <c r="C8" s="186" t="s">
        <v>36</v>
      </c>
      <c r="D8" s="187" t="s">
        <v>37</v>
      </c>
      <c r="E8" s="182" t="s">
        <v>33</v>
      </c>
      <c r="F8" s="183"/>
      <c r="G8" s="184" t="s">
        <v>34</v>
      </c>
    </row>
    <row r="9" spans="1:7" ht="12.75">
      <c r="A9" s="159"/>
      <c r="B9" s="185"/>
      <c r="C9" s="186"/>
      <c r="D9" s="187"/>
      <c r="E9" s="182"/>
      <c r="F9" s="183"/>
      <c r="G9" s="184"/>
    </row>
    <row r="10" spans="1:7" ht="12.75" customHeight="1">
      <c r="A10" s="159"/>
      <c r="B10" s="185">
        <v>3</v>
      </c>
      <c r="C10" s="186" t="s">
        <v>29</v>
      </c>
      <c r="D10" s="187" t="s">
        <v>30</v>
      </c>
      <c r="E10" s="182" t="s">
        <v>31</v>
      </c>
      <c r="F10" s="183"/>
      <c r="G10" s="184" t="s">
        <v>32</v>
      </c>
    </row>
    <row r="11" spans="1:7" ht="12.75">
      <c r="A11" s="159"/>
      <c r="B11" s="185"/>
      <c r="C11" s="186"/>
      <c r="D11" s="187"/>
      <c r="E11" s="182"/>
      <c r="F11" s="183"/>
      <c r="G11" s="184"/>
    </row>
    <row r="12" spans="1:7" ht="12.75" customHeight="1">
      <c r="A12" s="159"/>
      <c r="B12" s="185">
        <v>4</v>
      </c>
      <c r="C12" s="186" t="s">
        <v>17</v>
      </c>
      <c r="D12" s="187" t="s">
        <v>18</v>
      </c>
      <c r="E12" s="182" t="s">
        <v>19</v>
      </c>
      <c r="F12" s="183"/>
      <c r="G12" s="184" t="s">
        <v>20</v>
      </c>
    </row>
    <row r="13" spans="1:7" ht="12.75">
      <c r="A13" s="159"/>
      <c r="B13" s="185"/>
      <c r="C13" s="186"/>
      <c r="D13" s="187"/>
      <c r="E13" s="182"/>
      <c r="F13" s="183"/>
      <c r="G13" s="184"/>
    </row>
    <row r="14" spans="1:7" ht="12.75" customHeight="1">
      <c r="A14" s="159"/>
      <c r="B14" s="185">
        <v>5</v>
      </c>
      <c r="C14" s="186" t="s">
        <v>44</v>
      </c>
      <c r="D14" s="187" t="s">
        <v>45</v>
      </c>
      <c r="E14" s="182" t="s">
        <v>46</v>
      </c>
      <c r="F14" s="183"/>
      <c r="G14" s="184" t="s">
        <v>47</v>
      </c>
    </row>
    <row r="15" spans="1:7" ht="12.75">
      <c r="A15" s="159"/>
      <c r="B15" s="185"/>
      <c r="C15" s="186"/>
      <c r="D15" s="187"/>
      <c r="E15" s="182"/>
      <c r="F15" s="183"/>
      <c r="G15" s="184"/>
    </row>
    <row r="16" spans="1:7" ht="12.75" customHeight="1">
      <c r="A16" s="159"/>
      <c r="B16" s="185">
        <v>6</v>
      </c>
      <c r="C16" s="186" t="s">
        <v>25</v>
      </c>
      <c r="D16" s="187" t="s">
        <v>26</v>
      </c>
      <c r="E16" s="182" t="s">
        <v>23</v>
      </c>
      <c r="F16" s="183"/>
      <c r="G16" s="184" t="s">
        <v>24</v>
      </c>
    </row>
    <row r="17" spans="1:7" ht="12.75">
      <c r="A17" s="159"/>
      <c r="B17" s="185"/>
      <c r="C17" s="186"/>
      <c r="D17" s="187"/>
      <c r="E17" s="182"/>
      <c r="F17" s="183"/>
      <c r="G17" s="184"/>
    </row>
    <row r="18" spans="1:7" ht="12.75" customHeight="1">
      <c r="A18" s="159"/>
      <c r="B18" s="185">
        <v>7</v>
      </c>
      <c r="C18" s="186" t="s">
        <v>35</v>
      </c>
      <c r="D18" s="187" t="s">
        <v>27</v>
      </c>
      <c r="E18" s="182" t="s">
        <v>48</v>
      </c>
      <c r="F18" s="183"/>
      <c r="G18" s="184" t="s">
        <v>28</v>
      </c>
    </row>
    <row r="19" spans="1:7" ht="12.75">
      <c r="A19" s="159"/>
      <c r="B19" s="185"/>
      <c r="C19" s="186"/>
      <c r="D19" s="187"/>
      <c r="E19" s="182"/>
      <c r="F19" s="183"/>
      <c r="G19" s="184"/>
    </row>
    <row r="20" spans="1:8" ht="12.75">
      <c r="A20" s="181"/>
      <c r="B20" s="181"/>
      <c r="C20" s="181"/>
      <c r="D20" s="181"/>
      <c r="E20" s="181"/>
      <c r="F20" s="181"/>
      <c r="G20" s="181"/>
      <c r="H20" s="2"/>
    </row>
    <row r="21" spans="1:8" ht="12.75">
      <c r="A21" s="181"/>
      <c r="B21" s="181"/>
      <c r="C21" s="181"/>
      <c r="D21" s="181"/>
      <c r="E21" s="181"/>
      <c r="F21" s="181"/>
      <c r="G21" s="181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</sheetData>
  <sheetProtection/>
  <mergeCells count="66">
    <mergeCell ref="G4:G5"/>
    <mergeCell ref="A1:G1"/>
    <mergeCell ref="B4:B5"/>
    <mergeCell ref="C4:C5"/>
    <mergeCell ref="D4:D5"/>
    <mergeCell ref="E4:E5"/>
    <mergeCell ref="A2:G2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A18:A19"/>
    <mergeCell ref="B18:B19"/>
    <mergeCell ref="C18:C19"/>
    <mergeCell ref="D18:D19"/>
    <mergeCell ref="A16:A17"/>
    <mergeCell ref="B16:B17"/>
    <mergeCell ref="C16:C17"/>
    <mergeCell ref="D16:D17"/>
    <mergeCell ref="G20:G21"/>
    <mergeCell ref="E16:E17"/>
    <mergeCell ref="F16:F17"/>
    <mergeCell ref="G16:G17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2010-06-26T17:10:38Z</cp:lastPrinted>
  <dcterms:created xsi:type="dcterms:W3CDTF">1996-10-08T23:32:33Z</dcterms:created>
  <dcterms:modified xsi:type="dcterms:W3CDTF">2010-06-26T17:11:31Z</dcterms:modified>
  <cp:category/>
  <cp:version/>
  <cp:contentType/>
  <cp:contentStatus/>
</cp:coreProperties>
</file>