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676" yWindow="315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<sst xmlns="http://schemas.openxmlformats.org/spreadsheetml/2006/main" count="176" uniqueCount="68">
  <si>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</si>
  <si>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</si>
  <si>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</si>
  <si>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</si>
  <si>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</si>
  <si>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</si>
  <si>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</si>
  <si>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</si>
  <si>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</si>
  <si>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</si>
  <si>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</si>
  <si>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</si>
  <si>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</si>
  <si>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</si>
  <si>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</si>
  <si>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</si>
  <si>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</si>
  <si>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</si>
  <si>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</si>
  <si>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</si>
  <si>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</si>
  <si>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</si>
  <si>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</si>
  <si>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</si>
  <si>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</si>
  <si>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</si>
  <si>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</si>
  <si>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</si>
  <si>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</si>
  <si>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</si>
  <si>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</si>
  <si>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</si>
  <si>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</si>
  <si>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</si>
  <si>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</si>
  <si>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</si>
  <si>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НАГРАДНОЙ ЛИСТ</t>
  </si>
  <si>
    <t>Тренер победттеля:</t>
  </si>
  <si>
    <t>Награждение проводят:</t>
  </si>
  <si>
    <t>I p</t>
  </si>
  <si>
    <t>II p</t>
  </si>
  <si>
    <t>III p</t>
  </si>
  <si>
    <t>Struggle for 3 place</t>
  </si>
  <si>
    <t>Points</t>
  </si>
  <si>
    <t>Time</t>
  </si>
  <si>
    <t>20</t>
  </si>
  <si>
    <t>RADZEVICH Katsiaryna</t>
  </si>
  <si>
    <t>1988</t>
  </si>
  <si>
    <t>BLR</t>
  </si>
  <si>
    <t>17</t>
  </si>
  <si>
    <t>JYLKYBAEVA Aliya</t>
  </si>
  <si>
    <t>1984</t>
  </si>
  <si>
    <t>KAZ</t>
  </si>
  <si>
    <t>28</t>
  </si>
  <si>
    <t>GALYANT Svetlana</t>
  </si>
  <si>
    <t>1973</t>
  </si>
  <si>
    <t>RUS</t>
  </si>
  <si>
    <t>31</t>
  </si>
  <si>
    <t>ESHTEMIROVA Sohiba</t>
  </si>
  <si>
    <t>UZB</t>
  </si>
  <si>
    <t>24</t>
  </si>
  <si>
    <t>ORAZOVA MerJhen</t>
  </si>
  <si>
    <t>1987</t>
  </si>
  <si>
    <t>TKM</t>
  </si>
  <si>
    <t>Weight category 72  кg.</t>
  </si>
  <si>
    <t>3</t>
  </si>
  <si>
    <t>2</t>
  </si>
  <si>
    <t>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</si>
</sst>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  <font>
      <b/>
      <sz val="11"/>
      <name val="Arial Narrow"/>
      <family val="2"/>
    </font>
    <font>
      <b/>
      <sz val="11"/>
      <name val="Arial"/>
      <family val="0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4"/>
      <name val="Zapf ChanceC"/>
      <family val="2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3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6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33" fillId="0" borderId="2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4" fillId="2" borderId="0" xfId="15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21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2" fillId="4" borderId="23" xfId="15" applyFont="1" applyFill="1" applyBorder="1" applyAlignment="1" applyProtection="1">
      <alignment horizontal="center" vertical="center" wrapText="1"/>
      <protection/>
    </xf>
    <xf numFmtId="0" fontId="32" fillId="4" borderId="10" xfId="15" applyFont="1" applyFill="1" applyBorder="1" applyAlignment="1" applyProtection="1">
      <alignment horizontal="center" vertical="center" wrapText="1"/>
      <protection/>
    </xf>
    <xf numFmtId="0" fontId="32" fillId="4" borderId="24" xfId="15" applyFont="1" applyFill="1" applyBorder="1" applyAlignment="1" applyProtection="1">
      <alignment horizontal="center" vertical="center" wrapText="1"/>
      <protection/>
    </xf>
    <xf numFmtId="0" fontId="0" fillId="0" borderId="19" xfId="15" applyFont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35" fillId="5" borderId="9" xfId="0" applyFont="1" applyFill="1" applyBorder="1" applyAlignment="1">
      <alignment horizontal="center" vertical="center"/>
    </xf>
    <xf numFmtId="0" fontId="35" fillId="5" borderId="21" xfId="0" applyFont="1" applyFill="1" applyBorder="1" applyAlignment="1">
      <alignment horizontal="center" vertical="center"/>
    </xf>
    <xf numFmtId="0" fontId="35" fillId="5" borderId="18" xfId="0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0" fontId="25" fillId="0" borderId="0" xfId="15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1" fillId="0" borderId="26" xfId="16" applyNumberFormat="1" applyFont="1" applyBorder="1" applyAlignment="1">
      <alignment horizontal="center" vertical="center" wrapText="1"/>
    </xf>
    <xf numFmtId="0" fontId="11" fillId="0" borderId="27" xfId="16" applyNumberFormat="1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25" xfId="16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178" fontId="11" fillId="0" borderId="31" xfId="16" applyFont="1" applyBorder="1" applyAlignment="1">
      <alignment horizontal="center" vertical="center" wrapText="1"/>
    </xf>
    <xf numFmtId="0" fontId="13" fillId="0" borderId="30" xfId="0" applyFont="1" applyBorder="1" applyAlignment="1">
      <alignment horizontal="left" vertical="center" wrapText="1"/>
    </xf>
    <xf numFmtId="178" fontId="12" fillId="2" borderId="32" xfId="16" applyFont="1" applyFill="1" applyBorder="1" applyAlignment="1">
      <alignment horizontal="center" vertical="center" wrapText="1"/>
    </xf>
    <xf numFmtId="178" fontId="12" fillId="2" borderId="25" xfId="16" applyFont="1" applyFill="1" applyBorder="1" applyAlignment="1">
      <alignment horizontal="center" vertical="center" wrapText="1"/>
    </xf>
    <xf numFmtId="178" fontId="11" fillId="0" borderId="33" xfId="16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6" fillId="0" borderId="0" xfId="15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3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4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3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4" xfId="15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3" fillId="0" borderId="32" xfId="15" applyFont="1" applyBorder="1" applyAlignment="1">
      <alignment horizontal="left" vertical="center" wrapText="1"/>
    </xf>
    <xf numFmtId="0" fontId="13" fillId="0" borderId="32" xfId="15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0" fillId="0" borderId="32" xfId="15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32" xfId="15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7" xfId="15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left" vertical="center" wrapText="1"/>
    </xf>
    <xf numFmtId="0" fontId="0" fillId="0" borderId="39" xfId="15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13" fillId="0" borderId="41" xfId="1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38" fillId="0" borderId="4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/>
    </xf>
    <xf numFmtId="0" fontId="6" fillId="6" borderId="26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 wrapText="1"/>
    </xf>
    <xf numFmtId="0" fontId="15" fillId="7" borderId="40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15" fillId="7" borderId="25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9" fillId="7" borderId="8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9" fillId="6" borderId="9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7" borderId="23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24" xfId="15" applyNumberFormat="1" applyFont="1" applyFill="1" applyBorder="1" applyAlignment="1">
      <alignment horizontal="center" vertical="center" wrapText="1"/>
    </xf>
    <xf numFmtId="0" fontId="4" fillId="0" borderId="23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4" xfId="15" applyNumberFormat="1" applyFont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37" fillId="0" borderId="23" xfId="15" applyNumberFormat="1" applyFont="1" applyFill="1" applyBorder="1" applyAlignment="1">
      <alignment horizontal="center" vertical="center" wrapText="1"/>
    </xf>
    <xf numFmtId="0" fontId="37" fillId="0" borderId="10" xfId="15" applyNumberFormat="1" applyFont="1" applyFill="1" applyBorder="1" applyAlignment="1">
      <alignment horizontal="center" vertical="center" wrapText="1"/>
    </xf>
    <xf numFmtId="0" fontId="37" fillId="0" borderId="24" xfId="15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1057275</xdr:colOff>
      <xdr:row>1</xdr:row>
      <xdr:rowOff>238125</xdr:rowOff>
    </xdr:to>
    <xdr:grpSp>
      <xdr:nvGrpSpPr>
        <xdr:cNvPr id="1" name="Group 28"/>
        <xdr:cNvGrpSpPr>
          <a:grpSpLocks/>
        </xdr:cNvGrpSpPr>
      </xdr:nvGrpSpPr>
      <xdr:grpSpPr>
        <a:xfrm>
          <a:off x="0" y="85725"/>
          <a:ext cx="1476375" cy="876300"/>
          <a:chOff x="0" y="5"/>
          <a:chExt cx="155" cy="92"/>
        </a:xfrm>
        <a:solidFill>
          <a:srgbClr val="FFFFFF"/>
        </a:solidFill>
      </xdr:grpSpPr>
      <xdr:pic>
        <xdr:nvPicPr>
          <xdr:cNvPr id="2" name="Picture 2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0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1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790575</xdr:colOff>
      <xdr:row>30</xdr:row>
      <xdr:rowOff>66675</xdr:rowOff>
    </xdr:from>
    <xdr:to>
      <xdr:col>4</xdr:col>
      <xdr:colOff>19050</xdr:colOff>
      <xdr:row>35</xdr:row>
      <xdr:rowOff>314325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182" t="11738" r="13636" b="17834"/>
        <a:stretch>
          <a:fillRect/>
        </a:stretch>
      </xdr:blipFill>
      <xdr:spPr>
        <a:xfrm>
          <a:off x="1209675" y="7219950"/>
          <a:ext cx="1333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34</xdr:row>
      <xdr:rowOff>152400</xdr:rowOff>
    </xdr:from>
    <xdr:to>
      <xdr:col>5</xdr:col>
      <xdr:colOff>47625</xdr:colOff>
      <xdr:row>39</xdr:row>
      <xdr:rowOff>95250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14400" y="7962900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27</xdr:row>
      <xdr:rowOff>57150</xdr:rowOff>
    </xdr:from>
    <xdr:to>
      <xdr:col>13</xdr:col>
      <xdr:colOff>38100</xdr:colOff>
      <xdr:row>36</xdr:row>
      <xdr:rowOff>85725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523" t="21542" r="72682" b="52262"/>
        <a:stretch>
          <a:fillRect/>
        </a:stretch>
      </xdr:blipFill>
      <xdr:spPr>
        <a:xfrm>
          <a:off x="4543425" y="6677025"/>
          <a:ext cx="16764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6;&#1088;&#1077;&#1074;&#1085;&#1086;&#1074;&#1072;&#1085;&#1080;&#1103;\&#1052;&#1077;&#1078;&#1076;&#1091;&#1085;&#1072;&#1088;&#1086;&#1076;&#1085;&#1099;&#1077;\&#1052;&#1080;&#1088;\&#1063;&#1077;&#1084;&#1087;&#1080;&#1086;&#1085;&#1072;&#1080;%20&#1084;&#1080;&#1088;&#1072;%20&#1058;&#1072;&#1096;&#1082;&#1077;&#1085;&#1090;%202010\WOMEN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2010 /F/</v>
          </cell>
        </row>
        <row r="3">
          <cell r="A3" t="str">
            <v>November 04 - 08, 2010       Tashkent /Uzbekistan/</v>
          </cell>
        </row>
        <row r="11">
          <cell r="A11" t="str">
            <v>Chief referee</v>
          </cell>
          <cell r="G11" t="str">
            <v>E. Rashi</v>
          </cell>
        </row>
        <row r="12">
          <cell r="G12" t="str">
            <v>/GEO/</v>
          </cell>
        </row>
        <row r="13">
          <cell r="A13" t="str">
            <v>Chief secretary</v>
          </cell>
          <cell r="G13" t="str">
            <v>R. 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7">
      <selection activeCell="I2" sqref="A2:I25"/>
    </sheetView>
  </sheetViews>
  <sheetFormatPr defaultColWidth="9.140625" defaultRowHeight="12.75"/>
  <sheetData>
    <row r="1" spans="1:8" ht="15.75" thickBot="1">
      <c r="A1" s="101" t="str">
        <f>'[1]реквизиты'!$A$2</f>
        <v>The World SAMBO Championship 2010 /F/</v>
      </c>
      <c r="B1" s="102"/>
      <c r="C1" s="102"/>
      <c r="D1" s="102"/>
      <c r="E1" s="102"/>
      <c r="F1" s="102"/>
      <c r="G1" s="102"/>
      <c r="H1" s="103"/>
    </row>
    <row r="2" spans="1:8" ht="12.75">
      <c r="A2" s="104" t="str">
        <f>'[1]реквизиты'!$A$3</f>
        <v>November 04 - 08, 2010       Tashkent /Uzbekistan/</v>
      </c>
      <c r="B2" s="104"/>
      <c r="C2" s="104"/>
      <c r="D2" s="104"/>
      <c r="E2" s="104"/>
      <c r="F2" s="104"/>
      <c r="G2" s="104"/>
      <c r="H2" s="104"/>
    </row>
    <row r="3" spans="1:8" ht="18">
      <c r="A3" s="105" t="s">
        <v>36</v>
      </c>
      <c r="B3" s="105"/>
      <c r="C3" s="105"/>
      <c r="D3" s="105"/>
      <c r="E3" s="105"/>
      <c r="F3" s="105"/>
      <c r="G3" s="105"/>
      <c r="H3" s="105"/>
    </row>
    <row r="4" spans="2:8" ht="18">
      <c r="B4" s="77"/>
      <c r="C4" s="90" t="str">
        <f>'пр.взв.'!A4</f>
        <v>Weight category 72  кg.</v>
      </c>
      <c r="D4" s="90"/>
      <c r="E4" s="90"/>
      <c r="F4" s="90"/>
      <c r="G4" s="90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8">
      <c r="A6" s="106" t="s">
        <v>39</v>
      </c>
      <c r="B6" s="94" t="str">
        <f>VLOOKUP(J6,'пр.взв.'!B7:F22,2,FALSE)</f>
        <v>GALYANT Svetlana</v>
      </c>
      <c r="C6" s="94"/>
      <c r="D6" s="94"/>
      <c r="E6" s="94"/>
      <c r="F6" s="94"/>
      <c r="G6" s="94"/>
      <c r="H6" s="85" t="str">
        <f>VLOOKUP(J6,'пр.взв.'!B7:F22,3,FALSE)</f>
        <v>1973</v>
      </c>
      <c r="I6" s="78"/>
      <c r="J6" s="79">
        <f>'пр.хода'!I13</f>
        <v>4</v>
      </c>
    </row>
    <row r="7" spans="1:10" ht="18">
      <c r="A7" s="107"/>
      <c r="B7" s="95"/>
      <c r="C7" s="95"/>
      <c r="D7" s="95"/>
      <c r="E7" s="95"/>
      <c r="F7" s="95"/>
      <c r="G7" s="95"/>
      <c r="H7" s="96"/>
      <c r="I7" s="78"/>
      <c r="J7" s="79"/>
    </row>
    <row r="8" spans="1:10" ht="18">
      <c r="A8" s="107"/>
      <c r="B8" s="97" t="str">
        <f>VLOOKUP(J6,'пр.взв.'!B7:F22,4,FALSE)</f>
        <v>RUS</v>
      </c>
      <c r="C8" s="97"/>
      <c r="D8" s="97"/>
      <c r="E8" s="97"/>
      <c r="F8" s="97"/>
      <c r="G8" s="97"/>
      <c r="H8" s="96"/>
      <c r="I8" s="78"/>
      <c r="J8" s="79"/>
    </row>
    <row r="9" spans="1:10" ht="18.75" thickBot="1">
      <c r="A9" s="108"/>
      <c r="B9" s="84"/>
      <c r="C9" s="84"/>
      <c r="D9" s="84"/>
      <c r="E9" s="84"/>
      <c r="F9" s="84"/>
      <c r="G9" s="84"/>
      <c r="H9" s="89"/>
      <c r="I9" s="78"/>
      <c r="J9" s="79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79"/>
    </row>
    <row r="11" spans="1:10" ht="18" customHeight="1">
      <c r="A11" s="98" t="s">
        <v>40</v>
      </c>
      <c r="B11" s="94" t="str">
        <f>VLOOKUP(J11,'пр.взв.'!B2:F27,2,FALSE)</f>
        <v>JYLKYBAEVA Aliya</v>
      </c>
      <c r="C11" s="94"/>
      <c r="D11" s="94"/>
      <c r="E11" s="94"/>
      <c r="F11" s="94"/>
      <c r="G11" s="94"/>
      <c r="H11" s="85" t="str">
        <f>VLOOKUP(J11,'пр.взв.'!B2:F27,3,FALSE)</f>
        <v>1984</v>
      </c>
      <c r="I11" s="78"/>
      <c r="J11" s="79">
        <f>'пр.хода'!L7</f>
        <v>1</v>
      </c>
    </row>
    <row r="12" spans="1:10" ht="18" customHeight="1">
      <c r="A12" s="99"/>
      <c r="B12" s="95"/>
      <c r="C12" s="95"/>
      <c r="D12" s="95"/>
      <c r="E12" s="95"/>
      <c r="F12" s="95"/>
      <c r="G12" s="95"/>
      <c r="H12" s="96"/>
      <c r="I12" s="78"/>
      <c r="J12" s="79"/>
    </row>
    <row r="13" spans="1:10" ht="18">
      <c r="A13" s="99"/>
      <c r="B13" s="97" t="str">
        <f>VLOOKUP(J11,'пр.взв.'!B2:F27,4,FALSE)</f>
        <v>KAZ</v>
      </c>
      <c r="C13" s="97"/>
      <c r="D13" s="97"/>
      <c r="E13" s="97"/>
      <c r="F13" s="97"/>
      <c r="G13" s="97"/>
      <c r="H13" s="96"/>
      <c r="I13" s="78"/>
      <c r="J13" s="79"/>
    </row>
    <row r="14" spans="1:10" ht="18.75" thickBot="1">
      <c r="A14" s="100"/>
      <c r="B14" s="84"/>
      <c r="C14" s="84"/>
      <c r="D14" s="84"/>
      <c r="E14" s="84"/>
      <c r="F14" s="84"/>
      <c r="G14" s="84"/>
      <c r="H14" s="89"/>
      <c r="I14" s="78"/>
      <c r="J14" s="79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79"/>
    </row>
    <row r="16" spans="1:10" ht="18" customHeight="1">
      <c r="A16" s="91" t="s">
        <v>41</v>
      </c>
      <c r="B16" s="94" t="str">
        <f>VLOOKUP(J16,'пр.взв.'!B1:F32,2,FALSE)</f>
        <v>ESHTEMIROVA Sohiba</v>
      </c>
      <c r="C16" s="94"/>
      <c r="D16" s="94"/>
      <c r="E16" s="94"/>
      <c r="F16" s="94"/>
      <c r="G16" s="94"/>
      <c r="H16" s="85" t="str">
        <f>VLOOKUP(J16,'пр.взв.'!B1:F32,3,FALSE)</f>
        <v>1988</v>
      </c>
      <c r="I16" s="78"/>
      <c r="J16" s="79">
        <f>'пр.хода'!C28</f>
        <v>5</v>
      </c>
    </row>
    <row r="17" spans="1:10" ht="18" customHeight="1">
      <c r="A17" s="92"/>
      <c r="B17" s="95"/>
      <c r="C17" s="95"/>
      <c r="D17" s="95"/>
      <c r="E17" s="95"/>
      <c r="F17" s="95"/>
      <c r="G17" s="95"/>
      <c r="H17" s="96"/>
      <c r="I17" s="78"/>
      <c r="J17" s="79"/>
    </row>
    <row r="18" spans="1:10" ht="18">
      <c r="A18" s="92"/>
      <c r="B18" s="97" t="str">
        <f>VLOOKUP(J16,'пр.взв.'!B1:F32,4,FALSE)</f>
        <v>UZB</v>
      </c>
      <c r="C18" s="97"/>
      <c r="D18" s="97"/>
      <c r="E18" s="97"/>
      <c r="F18" s="97"/>
      <c r="G18" s="97"/>
      <c r="H18" s="96"/>
      <c r="I18" s="78"/>
      <c r="J18" s="79"/>
    </row>
    <row r="19" spans="1:10" ht="18.75" thickBot="1">
      <c r="A19" s="93"/>
      <c r="B19" s="84"/>
      <c r="C19" s="84"/>
      <c r="D19" s="84"/>
      <c r="E19" s="84"/>
      <c r="F19" s="84"/>
      <c r="G19" s="84"/>
      <c r="H19" s="89"/>
      <c r="I19" s="78"/>
      <c r="J19" s="79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79"/>
    </row>
    <row r="21" spans="1:10" ht="18" customHeight="1">
      <c r="A21" s="91" t="s">
        <v>41</v>
      </c>
      <c r="B21" s="94" t="str">
        <f>VLOOKUP(J21,'пр.взв.'!B2:F37,2,FALSE)</f>
        <v>RADZEVICH Katsiaryna</v>
      </c>
      <c r="C21" s="94"/>
      <c r="D21" s="94"/>
      <c r="E21" s="94"/>
      <c r="F21" s="94"/>
      <c r="G21" s="94"/>
      <c r="H21" s="85" t="str">
        <f>VLOOKUP(J21,'пр.взв.'!B2:F37,3,FALSE)</f>
        <v>1988</v>
      </c>
      <c r="I21" s="78"/>
      <c r="J21" s="79">
        <f>'пр.хода'!J28</f>
        <v>2</v>
      </c>
    </row>
    <row r="22" spans="1:10" ht="18" customHeight="1">
      <c r="A22" s="92"/>
      <c r="B22" s="95"/>
      <c r="C22" s="95"/>
      <c r="D22" s="95"/>
      <c r="E22" s="95"/>
      <c r="F22" s="95"/>
      <c r="G22" s="95"/>
      <c r="H22" s="96"/>
      <c r="I22" s="78"/>
      <c r="J22" s="79"/>
    </row>
    <row r="23" spans="1:9" ht="18">
      <c r="A23" s="92"/>
      <c r="B23" s="97" t="str">
        <f>VLOOKUP(J21,'пр.взв.'!B2:F37,4,FALSE)</f>
        <v>BLR</v>
      </c>
      <c r="C23" s="97"/>
      <c r="D23" s="97"/>
      <c r="E23" s="97"/>
      <c r="F23" s="97"/>
      <c r="G23" s="97"/>
      <c r="H23" s="96"/>
      <c r="I23" s="78"/>
    </row>
    <row r="24" spans="1:9" ht="18.75" thickBot="1">
      <c r="A24" s="93"/>
      <c r="B24" s="84"/>
      <c r="C24" s="84"/>
      <c r="D24" s="84"/>
      <c r="E24" s="84"/>
      <c r="F24" s="84"/>
      <c r="G24" s="84"/>
      <c r="H24" s="89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37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>
      <c r="A28" s="88" t="e">
        <f>VLOOKUP(J28,'пр.взв.'!B7:F22,5,FALSE)</f>
        <v>#N/A</v>
      </c>
      <c r="B28" s="87"/>
      <c r="C28" s="87"/>
      <c r="D28" s="87"/>
      <c r="E28" s="87"/>
      <c r="F28" s="87"/>
      <c r="G28" s="87"/>
      <c r="H28" s="85"/>
      <c r="J28">
        <v>0</v>
      </c>
    </row>
    <row r="29" spans="1:8" ht="13.5" thickBot="1">
      <c r="A29" s="86"/>
      <c r="B29" s="84"/>
      <c r="C29" s="84"/>
      <c r="D29" s="84"/>
      <c r="E29" s="84"/>
      <c r="F29" s="84"/>
      <c r="G29" s="84"/>
      <c r="H29" s="89"/>
    </row>
    <row r="32" spans="1:8" ht="18">
      <c r="A32" s="78" t="s">
        <v>38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78"/>
      <c r="B34" s="78"/>
      <c r="C34" s="78"/>
      <c r="D34" s="78"/>
      <c r="E34" s="78"/>
      <c r="F34" s="78"/>
      <c r="G34" s="78"/>
      <c r="H34" s="78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</sheetData>
  <mergeCells count="21">
    <mergeCell ref="A1:H1"/>
    <mergeCell ref="A2:H2"/>
    <mergeCell ref="A3:H3"/>
    <mergeCell ref="A6:A9"/>
    <mergeCell ref="B6:G7"/>
    <mergeCell ref="H6:H7"/>
    <mergeCell ref="B8:H9"/>
    <mergeCell ref="A11:A14"/>
    <mergeCell ref="B11:G12"/>
    <mergeCell ref="H11:H12"/>
    <mergeCell ref="B13:H14"/>
    <mergeCell ref="A28:H29"/>
    <mergeCell ref="C4:G4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11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27.75" customHeight="1">
      <c r="A2" s="111" t="str">
        <f>HYPERLINK('[1]реквизиты'!$A$2)</f>
        <v>The World SAMBO Championship 2010 /F/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8" customHeight="1">
      <c r="A3" s="137" t="str">
        <f>'пр.взв.'!A4</f>
        <v>Weight category 72  кg.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27.75" customHeight="1" hidden="1" thickBot="1">
      <c r="A4" s="113" t="s">
        <v>42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1" ht="21" customHeight="1" hidden="1" thickBot="1">
      <c r="A5" s="60" t="s">
        <v>14</v>
      </c>
      <c r="B5" s="47" t="s">
        <v>6</v>
      </c>
      <c r="C5" s="49" t="s">
        <v>15</v>
      </c>
      <c r="D5" s="47" t="s">
        <v>7</v>
      </c>
      <c r="E5" s="50" t="s">
        <v>8</v>
      </c>
      <c r="F5" s="46" t="s">
        <v>16</v>
      </c>
      <c r="G5" s="51" t="s">
        <v>43</v>
      </c>
      <c r="H5" s="51" t="s">
        <v>19</v>
      </c>
      <c r="I5" s="51" t="s">
        <v>20</v>
      </c>
      <c r="J5" s="49" t="s">
        <v>44</v>
      </c>
      <c r="K5" s="51" t="s">
        <v>21</v>
      </c>
    </row>
    <row r="6" spans="1:11" ht="19.5" customHeight="1" hidden="1">
      <c r="A6" s="114">
        <v>1</v>
      </c>
      <c r="B6" s="117">
        <f>'пр.хода'!A26</f>
        <v>5</v>
      </c>
      <c r="C6" s="119" t="s">
        <v>22</v>
      </c>
      <c r="D6" s="121" t="str">
        <f>VLOOKUP(B6,'пр.взв.'!B7:E22,2,FALSE)</f>
        <v>ESHTEMIROVA Sohiba</v>
      </c>
      <c r="E6" s="132" t="str">
        <f>VLOOKUP(B6,'пр.взв.'!B7:E22,3,FALSE)</f>
        <v>1988</v>
      </c>
      <c r="F6" s="139" t="str">
        <f>VLOOKUP(B6,'пр.взв.'!B7:E22,4,FALSE)</f>
        <v>UZB</v>
      </c>
      <c r="G6" s="130"/>
      <c r="H6" s="109"/>
      <c r="I6" s="130"/>
      <c r="J6" s="109"/>
      <c r="K6" s="61" t="s">
        <v>25</v>
      </c>
    </row>
    <row r="7" spans="1:11" ht="19.5" customHeight="1" hidden="1" thickBot="1">
      <c r="A7" s="115"/>
      <c r="B7" s="118"/>
      <c r="C7" s="120"/>
      <c r="D7" s="122"/>
      <c r="E7" s="124"/>
      <c r="F7" s="134"/>
      <c r="G7" s="126"/>
      <c r="H7" s="110"/>
      <c r="I7" s="126"/>
      <c r="J7" s="110"/>
      <c r="K7" s="62" t="s">
        <v>2</v>
      </c>
    </row>
    <row r="8" spans="1:11" ht="19.5" customHeight="1" hidden="1">
      <c r="A8" s="115"/>
      <c r="B8" s="117">
        <f>'пр.хода'!A30</f>
        <v>3</v>
      </c>
      <c r="C8" s="128" t="s">
        <v>23</v>
      </c>
      <c r="D8" s="135" t="str">
        <f>VLOOKUP(B8,'пр.взв.'!B7:E22,2,FALSE)</f>
        <v>ORAZOVA MerJhen</v>
      </c>
      <c r="E8" s="123" t="str">
        <f>VLOOKUP(B8,'пр.взв.'!B7:E22,3,FALSE)</f>
        <v>1987</v>
      </c>
      <c r="F8" s="133" t="str">
        <f>VLOOKUP(B8,'пр.взв.'!B7:E22,4,FALSE)</f>
        <v>TKM</v>
      </c>
      <c r="G8" s="125"/>
      <c r="H8" s="109"/>
      <c r="I8" s="130"/>
      <c r="J8" s="109"/>
      <c r="K8" s="62" t="s">
        <v>26</v>
      </c>
    </row>
    <row r="9" spans="1:11" ht="19.5" customHeight="1" hidden="1" thickBot="1">
      <c r="A9" s="116"/>
      <c r="B9" s="118"/>
      <c r="C9" s="129"/>
      <c r="D9" s="136"/>
      <c r="E9" s="124"/>
      <c r="F9" s="134"/>
      <c r="G9" s="126"/>
      <c r="H9" s="110"/>
      <c r="I9" s="126"/>
      <c r="J9" s="110"/>
      <c r="K9" s="63"/>
    </row>
    <row r="10" spans="1:11" ht="24" customHeight="1" hidden="1" thickBot="1">
      <c r="A10" s="12"/>
      <c r="B10" s="12"/>
      <c r="C10" s="52"/>
      <c r="D10" s="12"/>
      <c r="E10" s="53"/>
      <c r="F10" s="12"/>
      <c r="G10" s="12"/>
      <c r="H10" s="12"/>
      <c r="I10" s="12"/>
      <c r="J10" s="12"/>
      <c r="K10" s="12"/>
    </row>
    <row r="11" spans="1:11" ht="26.25" hidden="1" thickBot="1">
      <c r="A11" s="48" t="s">
        <v>14</v>
      </c>
      <c r="B11" s="47" t="s">
        <v>6</v>
      </c>
      <c r="C11" s="49" t="s">
        <v>15</v>
      </c>
      <c r="D11" s="47" t="s">
        <v>7</v>
      </c>
      <c r="E11" s="50" t="s">
        <v>8</v>
      </c>
      <c r="F11" s="46" t="s">
        <v>16</v>
      </c>
      <c r="G11" s="51" t="s">
        <v>43</v>
      </c>
      <c r="H11" s="51" t="s">
        <v>19</v>
      </c>
      <c r="I11" s="51" t="s">
        <v>20</v>
      </c>
      <c r="J11" s="49" t="s">
        <v>44</v>
      </c>
      <c r="K11" s="51" t="s">
        <v>21</v>
      </c>
    </row>
    <row r="12" spans="1:11" ht="19.5" customHeight="1" hidden="1">
      <c r="A12" s="114">
        <v>2</v>
      </c>
      <c r="B12" s="117">
        <f>'пр.хода'!F26</f>
        <v>0</v>
      </c>
      <c r="C12" s="119" t="s">
        <v>22</v>
      </c>
      <c r="D12" s="121" t="e">
        <f>VLOOKUP(B12,'пр.взв.'!B7:E22,2,FALSE)</f>
        <v>#N/A</v>
      </c>
      <c r="E12" s="132" t="e">
        <f>VLOOKUP(B12,'пр.взв.'!B7:E22,3,FALSE)</f>
        <v>#N/A</v>
      </c>
      <c r="F12" s="132" t="e">
        <f>VLOOKUP(B12,'пр.взв.'!B7:E22,4,FALSE)</f>
        <v>#N/A</v>
      </c>
      <c r="G12" s="130"/>
      <c r="H12" s="109"/>
      <c r="I12" s="130"/>
      <c r="J12" s="109"/>
      <c r="K12" s="61" t="s">
        <v>25</v>
      </c>
    </row>
    <row r="13" spans="1:11" ht="19.5" customHeight="1" hidden="1" thickBot="1">
      <c r="A13" s="115"/>
      <c r="B13" s="118"/>
      <c r="C13" s="120"/>
      <c r="D13" s="122"/>
      <c r="E13" s="124"/>
      <c r="F13" s="124"/>
      <c r="G13" s="126"/>
      <c r="H13" s="110"/>
      <c r="I13" s="126"/>
      <c r="J13" s="110"/>
      <c r="K13" s="62" t="s">
        <v>2</v>
      </c>
    </row>
    <row r="14" spans="1:11" ht="19.5" customHeight="1" hidden="1">
      <c r="A14" s="115"/>
      <c r="B14" s="117">
        <f>'пр.хода'!F30</f>
        <v>0</v>
      </c>
      <c r="C14" s="128" t="s">
        <v>23</v>
      </c>
      <c r="D14" s="127" t="e">
        <f>VLOOKUP(B14,'пр.взв.'!B7:E22,2,FALSE)</f>
        <v>#N/A</v>
      </c>
      <c r="E14" s="123" t="e">
        <f>VLOOKUP(B14,'пр.взв.'!B7:E22,3,FALSE)</f>
        <v>#N/A</v>
      </c>
      <c r="F14" s="123" t="e">
        <f>VLOOKUP(B14,'пр.взв.'!B7:E22,4,FALSE)</f>
        <v>#N/A</v>
      </c>
      <c r="G14" s="125"/>
      <c r="H14" s="109"/>
      <c r="I14" s="130"/>
      <c r="J14" s="109"/>
      <c r="K14" s="62" t="s">
        <v>26</v>
      </c>
    </row>
    <row r="15" spans="1:11" ht="19.5" customHeight="1" hidden="1" thickBot="1">
      <c r="A15" s="116"/>
      <c r="B15" s="118"/>
      <c r="C15" s="129"/>
      <c r="D15" s="122"/>
      <c r="E15" s="124"/>
      <c r="F15" s="124"/>
      <c r="G15" s="126"/>
      <c r="H15" s="110"/>
      <c r="I15" s="126"/>
      <c r="J15" s="110"/>
      <c r="K15" s="63"/>
    </row>
    <row r="16" spans="1:11" ht="19.5" customHeight="1">
      <c r="A16" s="55"/>
      <c r="B16" s="54"/>
      <c r="C16" s="56"/>
      <c r="D16" s="56"/>
      <c r="E16" s="56"/>
      <c r="F16" s="57"/>
      <c r="G16" s="54"/>
      <c r="H16" s="54"/>
      <c r="I16" s="58"/>
      <c r="J16" s="59"/>
      <c r="K16" s="12"/>
    </row>
    <row r="17" spans="1:11" ht="20.25" customHeight="1" thickBot="1">
      <c r="A17" s="131" t="s">
        <v>24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</row>
    <row r="18" spans="1:11" ht="26.25" thickBot="1">
      <c r="A18" s="48" t="s">
        <v>14</v>
      </c>
      <c r="B18" s="47" t="s">
        <v>6</v>
      </c>
      <c r="C18" s="49" t="s">
        <v>15</v>
      </c>
      <c r="D18" s="47" t="s">
        <v>7</v>
      </c>
      <c r="E18" s="50" t="s">
        <v>8</v>
      </c>
      <c r="F18" s="46" t="s">
        <v>16</v>
      </c>
      <c r="G18" s="51" t="s">
        <v>43</v>
      </c>
      <c r="H18" s="51" t="s">
        <v>19</v>
      </c>
      <c r="I18" s="51" t="s">
        <v>20</v>
      </c>
      <c r="J18" s="49" t="s">
        <v>44</v>
      </c>
      <c r="K18" s="51" t="s">
        <v>21</v>
      </c>
    </row>
    <row r="19" spans="1:11" ht="19.5" customHeight="1">
      <c r="A19" s="114"/>
      <c r="B19" s="117">
        <f>'пр.хода'!G8</f>
        <v>1</v>
      </c>
      <c r="C19" s="119" t="s">
        <v>22</v>
      </c>
      <c r="D19" s="121" t="str">
        <f>VLOOKUP(B19,'пр.взв.'!B7:E22,2,FALSE)</f>
        <v>JYLKYBAEVA Aliya</v>
      </c>
      <c r="E19" s="132" t="str">
        <f>VLOOKUP(B19,'пр.взв.'!B7:E22,3,FALSE)</f>
        <v>1984</v>
      </c>
      <c r="F19" s="132" t="str">
        <f>VLOOKUP(B19,'пр.взв.'!B7:E22,4,FALSE)</f>
        <v>KAZ</v>
      </c>
      <c r="G19" s="130"/>
      <c r="H19" s="109"/>
      <c r="I19" s="130"/>
      <c r="J19" s="109"/>
      <c r="K19" s="61" t="s">
        <v>25</v>
      </c>
    </row>
    <row r="20" spans="1:11" ht="19.5" customHeight="1" thickBot="1">
      <c r="A20" s="115"/>
      <c r="B20" s="118"/>
      <c r="C20" s="120"/>
      <c r="D20" s="122"/>
      <c r="E20" s="124"/>
      <c r="F20" s="124"/>
      <c r="G20" s="126"/>
      <c r="H20" s="110"/>
      <c r="I20" s="126"/>
      <c r="J20" s="110"/>
      <c r="K20" s="62" t="s">
        <v>2</v>
      </c>
    </row>
    <row r="21" spans="1:11" ht="19.5" customHeight="1">
      <c r="A21" s="115"/>
      <c r="B21" s="117">
        <f>'пр.хода'!G18</f>
        <v>4</v>
      </c>
      <c r="C21" s="128" t="s">
        <v>23</v>
      </c>
      <c r="D21" s="127" t="str">
        <f>VLOOKUP(B21,'пр.взв.'!B7:E22,2,FALSE)</f>
        <v>GALYANT Svetlana</v>
      </c>
      <c r="E21" s="123" t="str">
        <f>VLOOKUP(B21,'пр.взв.'!B7:E22,3,FALSE)</f>
        <v>1973</v>
      </c>
      <c r="F21" s="123" t="str">
        <f>VLOOKUP(B21,'пр.взв.'!B7:E22,4,FALSE)</f>
        <v>RUS</v>
      </c>
      <c r="G21" s="125"/>
      <c r="H21" s="109"/>
      <c r="I21" s="130"/>
      <c r="J21" s="109"/>
      <c r="K21" s="62" t="s">
        <v>26</v>
      </c>
    </row>
    <row r="22" spans="1:11" ht="19.5" customHeight="1" thickBot="1">
      <c r="A22" s="116"/>
      <c r="B22" s="118"/>
      <c r="C22" s="129"/>
      <c r="D22" s="122"/>
      <c r="E22" s="124"/>
      <c r="F22" s="124"/>
      <c r="G22" s="126"/>
      <c r="H22" s="110"/>
      <c r="I22" s="126"/>
      <c r="J22" s="110"/>
      <c r="K22" s="63"/>
    </row>
    <row r="23" ht="19.5" customHeight="1"/>
    <row r="24" spans="1:7" ht="19.5" customHeight="1">
      <c r="A24" s="13" t="str">
        <f>HYPERLINK('[1]реквизиты'!$A$11)</f>
        <v>Chief referee</v>
      </c>
      <c r="B24" s="10"/>
      <c r="C24" s="10"/>
      <c r="D24" s="10"/>
      <c r="E24" s="1"/>
      <c r="F24" s="37" t="str">
        <f>HYPERLINK('[1]реквизиты'!$G$11)</f>
        <v>E. Rashi</v>
      </c>
      <c r="G24" s="16" t="str">
        <f>HYPERLINK('[1]реквизиты'!$G$12)</f>
        <v>/GEO/</v>
      </c>
    </row>
    <row r="25" spans="1:7" ht="19.5" customHeight="1">
      <c r="A25" s="10"/>
      <c r="B25" s="10"/>
      <c r="C25" s="10"/>
      <c r="D25" s="15"/>
      <c r="E25" s="2"/>
      <c r="F25" s="38"/>
      <c r="G25" s="2"/>
    </row>
    <row r="26" spans="1:7" ht="19.5" customHeight="1">
      <c r="A26" s="17" t="str">
        <f>HYPERLINK('[1]реквизиты'!$A$13)</f>
        <v>Chief secretary</v>
      </c>
      <c r="C26" s="10"/>
      <c r="D26" s="18"/>
      <c r="E26" s="35"/>
      <c r="F26" s="37" t="str">
        <f>HYPERLINK('[1]реквизиты'!$G$13)</f>
        <v>R. Zakirov</v>
      </c>
      <c r="G26" s="19" t="str">
        <f>HYPERLINK('[1]реквизиты'!$G$14)</f>
        <v>/RUS/</v>
      </c>
    </row>
    <row r="27" ht="19.5" customHeight="1"/>
    <row r="28" ht="19.5" customHeight="1"/>
  </sheetData>
  <mergeCells count="62">
    <mergeCell ref="I12:I13"/>
    <mergeCell ref="J12:J13"/>
    <mergeCell ref="I14:I15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C8:C9"/>
    <mergeCell ref="D8:D9"/>
    <mergeCell ref="A6:A9"/>
    <mergeCell ref="B6:B7"/>
    <mergeCell ref="C6:C7"/>
    <mergeCell ref="D6:D7"/>
    <mergeCell ref="G19:G20"/>
    <mergeCell ref="H19:H20"/>
    <mergeCell ref="E8:E9"/>
    <mergeCell ref="F8:F9"/>
    <mergeCell ref="G8:G9"/>
    <mergeCell ref="E12:E13"/>
    <mergeCell ref="F12:F13"/>
    <mergeCell ref="G12:G13"/>
    <mergeCell ref="H8:H9"/>
    <mergeCell ref="C21:C22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D14:D15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F21:F22"/>
    <mergeCell ref="G21:G22"/>
    <mergeCell ref="H21:H22"/>
    <mergeCell ref="E21:E22"/>
    <mergeCell ref="J21:J22"/>
    <mergeCell ref="A1:K1"/>
    <mergeCell ref="A2:K2"/>
    <mergeCell ref="A4:K4"/>
    <mergeCell ref="J14:J15"/>
    <mergeCell ref="A12:A15"/>
    <mergeCell ref="B12:B13"/>
    <mergeCell ref="C12:C13"/>
    <mergeCell ref="D12:D13"/>
    <mergeCell ref="B14:B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C19" sqref="C19:C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56" t="s">
        <v>13</v>
      </c>
      <c r="B1" s="156"/>
      <c r="C1" s="156"/>
      <c r="D1" s="156"/>
      <c r="E1" s="156"/>
      <c r="F1" s="156"/>
    </row>
    <row r="2" spans="1:6" ht="28.5" customHeight="1">
      <c r="A2" s="155" t="str">
        <f>HYPERLINK('[1]реквизиты'!$A$2)</f>
        <v>The World SAMBO Championship 2010 /F/</v>
      </c>
      <c r="B2" s="155"/>
      <c r="C2" s="155"/>
      <c r="D2" s="155"/>
      <c r="E2" s="155"/>
      <c r="F2" s="155"/>
    </row>
    <row r="3" spans="1:10" ht="17.25" customHeight="1">
      <c r="A3" s="157" t="str">
        <f>HYPERLINK('[1]реквизиты'!$A$3)</f>
        <v>November 04 - 08, 2010       Tashkent /Uzbekistan/</v>
      </c>
      <c r="B3" s="157"/>
      <c r="C3" s="157"/>
      <c r="D3" s="157"/>
      <c r="E3" s="157"/>
      <c r="F3" s="157"/>
      <c r="G3" s="11"/>
      <c r="H3" s="11"/>
      <c r="I3" s="11"/>
      <c r="J3" s="12"/>
    </row>
    <row r="4" spans="1:10" ht="21.75" customHeight="1" thickBot="1">
      <c r="A4" s="140" t="s">
        <v>64</v>
      </c>
      <c r="B4" s="140"/>
      <c r="C4" s="140"/>
      <c r="D4" s="140"/>
      <c r="E4" s="140"/>
      <c r="F4" s="140"/>
      <c r="G4" s="11"/>
      <c r="H4" s="11"/>
      <c r="I4" s="11"/>
      <c r="J4" s="12"/>
    </row>
    <row r="5" spans="1:6" ht="12.75" customHeight="1">
      <c r="A5" s="141" t="s">
        <v>5</v>
      </c>
      <c r="B5" s="144" t="s">
        <v>6</v>
      </c>
      <c r="C5" s="141" t="s">
        <v>7</v>
      </c>
      <c r="D5" s="141" t="s">
        <v>33</v>
      </c>
      <c r="E5" s="141" t="s">
        <v>9</v>
      </c>
      <c r="F5" s="141" t="s">
        <v>10</v>
      </c>
    </row>
    <row r="6" spans="1:6" ht="12.75" customHeight="1" thickBot="1">
      <c r="A6" s="142" t="s">
        <v>5</v>
      </c>
      <c r="B6" s="145"/>
      <c r="C6" s="142" t="s">
        <v>7</v>
      </c>
      <c r="D6" s="142" t="s">
        <v>8</v>
      </c>
      <c r="E6" s="142" t="s">
        <v>9</v>
      </c>
      <c r="F6" s="142" t="s">
        <v>10</v>
      </c>
    </row>
    <row r="7" spans="1:6" ht="12.75" customHeight="1">
      <c r="A7" s="146" t="s">
        <v>49</v>
      </c>
      <c r="B7" s="147">
        <v>1</v>
      </c>
      <c r="C7" s="148" t="s">
        <v>50</v>
      </c>
      <c r="D7" s="143" t="s">
        <v>51</v>
      </c>
      <c r="E7" s="151" t="s">
        <v>52</v>
      </c>
      <c r="F7" s="150"/>
    </row>
    <row r="8" spans="1:6" ht="12.75" customHeight="1">
      <c r="A8" s="146"/>
      <c r="B8" s="147"/>
      <c r="C8" s="148"/>
      <c r="D8" s="143"/>
      <c r="E8" s="151"/>
      <c r="F8" s="150"/>
    </row>
    <row r="9" spans="1:6" ht="12.75" customHeight="1">
      <c r="A9" s="146" t="s">
        <v>45</v>
      </c>
      <c r="B9" s="147">
        <v>2</v>
      </c>
      <c r="C9" s="148" t="s">
        <v>46</v>
      </c>
      <c r="D9" s="143" t="s">
        <v>47</v>
      </c>
      <c r="E9" s="151" t="s">
        <v>48</v>
      </c>
      <c r="F9" s="150"/>
    </row>
    <row r="10" spans="1:6" ht="12.75" customHeight="1">
      <c r="A10" s="146"/>
      <c r="B10" s="147"/>
      <c r="C10" s="148"/>
      <c r="D10" s="143"/>
      <c r="E10" s="151"/>
      <c r="F10" s="150"/>
    </row>
    <row r="11" spans="1:6" ht="12.75" customHeight="1">
      <c r="A11" s="146" t="s">
        <v>60</v>
      </c>
      <c r="B11" s="147">
        <v>3</v>
      </c>
      <c r="C11" s="148" t="s">
        <v>61</v>
      </c>
      <c r="D11" s="143" t="s">
        <v>62</v>
      </c>
      <c r="E11" s="151" t="s">
        <v>63</v>
      </c>
      <c r="F11" s="150"/>
    </row>
    <row r="12" spans="1:6" ht="15" customHeight="1">
      <c r="A12" s="146"/>
      <c r="B12" s="147"/>
      <c r="C12" s="148"/>
      <c r="D12" s="143"/>
      <c r="E12" s="151"/>
      <c r="F12" s="150"/>
    </row>
    <row r="13" spans="1:6" ht="12.75" customHeight="1">
      <c r="A13" s="146" t="s">
        <v>53</v>
      </c>
      <c r="B13" s="147">
        <v>4</v>
      </c>
      <c r="C13" s="148" t="s">
        <v>54</v>
      </c>
      <c r="D13" s="143" t="s">
        <v>55</v>
      </c>
      <c r="E13" s="151" t="s">
        <v>56</v>
      </c>
      <c r="F13" s="150"/>
    </row>
    <row r="14" spans="1:6" ht="15" customHeight="1">
      <c r="A14" s="146"/>
      <c r="B14" s="147"/>
      <c r="C14" s="148"/>
      <c r="D14" s="143"/>
      <c r="E14" s="151"/>
      <c r="F14" s="150"/>
    </row>
    <row r="15" spans="1:6" ht="15" customHeight="1">
      <c r="A15" s="146" t="s">
        <v>57</v>
      </c>
      <c r="B15" s="147">
        <v>5</v>
      </c>
      <c r="C15" s="148" t="s">
        <v>58</v>
      </c>
      <c r="D15" s="143" t="s">
        <v>47</v>
      </c>
      <c r="E15" s="151" t="s">
        <v>59</v>
      </c>
      <c r="F15" s="150"/>
    </row>
    <row r="16" spans="1:6" ht="15.75" customHeight="1">
      <c r="A16" s="146"/>
      <c r="B16" s="147"/>
      <c r="C16" s="148"/>
      <c r="D16" s="143"/>
      <c r="E16" s="151"/>
      <c r="F16" s="150"/>
    </row>
    <row r="17" spans="1:6" ht="12.75" customHeight="1">
      <c r="A17" s="149"/>
      <c r="B17" s="152"/>
      <c r="C17" s="154"/>
      <c r="D17" s="150"/>
      <c r="E17" s="149"/>
      <c r="F17" s="150"/>
    </row>
    <row r="18" spans="1:6" ht="15" customHeight="1">
      <c r="A18" s="149"/>
      <c r="B18" s="153"/>
      <c r="C18" s="154"/>
      <c r="D18" s="150"/>
      <c r="E18" s="149"/>
      <c r="F18" s="150"/>
    </row>
    <row r="19" spans="1:6" ht="12.75" customHeight="1">
      <c r="A19" s="149"/>
      <c r="B19" s="152"/>
      <c r="C19" s="154"/>
      <c r="D19" s="150"/>
      <c r="E19" s="149"/>
      <c r="F19" s="150"/>
    </row>
    <row r="20" spans="1:6" ht="15" customHeight="1">
      <c r="A20" s="149"/>
      <c r="B20" s="153"/>
      <c r="C20" s="154"/>
      <c r="D20" s="150"/>
      <c r="E20" s="149"/>
      <c r="F20" s="150"/>
    </row>
    <row r="21" spans="1:6" ht="12.75" customHeight="1">
      <c r="A21" s="149"/>
      <c r="B21" s="152"/>
      <c r="C21" s="154"/>
      <c r="D21" s="150"/>
      <c r="E21" s="149"/>
      <c r="F21" s="150"/>
    </row>
    <row r="22" spans="1:6" ht="15" customHeight="1">
      <c r="A22" s="149"/>
      <c r="B22" s="153"/>
      <c r="C22" s="154"/>
      <c r="D22" s="150"/>
      <c r="E22" s="149"/>
      <c r="F22" s="150"/>
    </row>
    <row r="24" ht="15" customHeight="1"/>
    <row r="25" spans="5:6" ht="12.75">
      <c r="E25" s="7"/>
      <c r="F25" s="7"/>
    </row>
    <row r="26" spans="1:5" ht="24" customHeight="1">
      <c r="A26" s="13" t="str">
        <f>HYPERLINK('[1]реквизиты'!$A$11)</f>
        <v>Chief referee</v>
      </c>
      <c r="B26" s="10"/>
      <c r="C26" s="10"/>
      <c r="D26" s="10"/>
      <c r="E26" s="14" t="str">
        <f>HYPERLINK('[1]реквизиты'!$G$11)</f>
        <v>E. Rashi</v>
      </c>
    </row>
    <row r="27" spans="1:5" ht="19.5" customHeight="1">
      <c r="A27" s="10"/>
      <c r="B27" s="10"/>
      <c r="C27" s="10"/>
      <c r="D27" s="15"/>
      <c r="E27" s="16" t="str">
        <f>HYPERLINK('[1]реквизиты'!$G$12)</f>
        <v>/GEO/</v>
      </c>
    </row>
    <row r="28" spans="1:5" ht="26.25" customHeight="1">
      <c r="A28" s="17" t="str">
        <f>HYPERLINK('[1]реквизиты'!$A$13)</f>
        <v>Chief secretary</v>
      </c>
      <c r="B28" s="10"/>
      <c r="C28" s="10"/>
      <c r="D28" s="18"/>
      <c r="E28" s="14" t="str">
        <f>HYPERLINK('[1]реквизиты'!$G$13)</f>
        <v>R. Zakirov</v>
      </c>
    </row>
    <row r="29" spans="1:5" ht="17.25" customHeight="1">
      <c r="A29" s="9"/>
      <c r="B29" s="9"/>
      <c r="C29" s="9"/>
      <c r="D29" s="9"/>
      <c r="E29" s="19" t="str">
        <f>HYPERLINK('[1]реквизиты'!$G$14)</f>
        <v>/RUS/</v>
      </c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A2:F2"/>
    <mergeCell ref="A1:F1"/>
    <mergeCell ref="A3:F3"/>
    <mergeCell ref="E21:E22"/>
    <mergeCell ref="F21:F22"/>
    <mergeCell ref="A21:A22"/>
    <mergeCell ref="B21:B22"/>
    <mergeCell ref="C21:C22"/>
    <mergeCell ref="D21:D22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F17:F18"/>
    <mergeCell ref="F15:F16"/>
    <mergeCell ref="A15:A16"/>
    <mergeCell ref="B15:B16"/>
    <mergeCell ref="C15:C16"/>
    <mergeCell ref="D15:D16"/>
    <mergeCell ref="E17:E18"/>
    <mergeCell ref="F7:F8"/>
    <mergeCell ref="E11:E12"/>
    <mergeCell ref="F11:F12"/>
    <mergeCell ref="E7:E8"/>
    <mergeCell ref="E9:E10"/>
    <mergeCell ref="F9:F10"/>
    <mergeCell ref="E13:E14"/>
    <mergeCell ref="F13:F14"/>
    <mergeCell ref="E15:E16"/>
    <mergeCell ref="A13:A14"/>
    <mergeCell ref="B13:B14"/>
    <mergeCell ref="C13:C14"/>
    <mergeCell ref="D13:D14"/>
    <mergeCell ref="A9:A10"/>
    <mergeCell ref="B9:B10"/>
    <mergeCell ref="C9:C10"/>
    <mergeCell ref="A11:A12"/>
    <mergeCell ref="C7:C8"/>
    <mergeCell ref="D7:D8"/>
    <mergeCell ref="B11:B12"/>
    <mergeCell ref="C11:C12"/>
    <mergeCell ref="D11:D12"/>
    <mergeCell ref="A4:F4"/>
    <mergeCell ref="E5:E6"/>
    <mergeCell ref="F5:F6"/>
    <mergeCell ref="D9:D10"/>
    <mergeCell ref="A5:A6"/>
    <mergeCell ref="B5:B6"/>
    <mergeCell ref="C5:C6"/>
    <mergeCell ref="D5:D6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M34" sqref="A1:M34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161" t="str">
        <f>HYPERLINK('[1]реквизиты'!$A$2)</f>
        <v>The World SAMBO Championship 2010 /F/</v>
      </c>
      <c r="D1" s="162"/>
      <c r="E1" s="162"/>
      <c r="F1" s="162"/>
      <c r="G1" s="162"/>
      <c r="H1" s="162"/>
      <c r="I1" s="162"/>
      <c r="J1" s="163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164">
        <f>HYPERLINK('[2]ИТ.ПР'!$A$8)</f>
      </c>
      <c r="D2" s="164"/>
      <c r="E2" s="164"/>
      <c r="F2" s="164"/>
      <c r="G2" s="164"/>
      <c r="H2" s="164"/>
      <c r="I2" s="164"/>
      <c r="J2" s="164"/>
      <c r="K2" s="42"/>
      <c r="L2" s="42"/>
      <c r="M2" s="42"/>
      <c r="N2" s="42"/>
      <c r="O2" s="42"/>
      <c r="P2" s="42"/>
      <c r="Q2" s="42"/>
      <c r="R2" s="4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3"/>
      <c r="B3" s="43"/>
      <c r="C3" s="165" t="str">
        <f>HYPERLINK('пр.взв.'!A4)</f>
        <v>Weight category 72  кg.</v>
      </c>
      <c r="D3" s="166"/>
      <c r="E3" s="166"/>
      <c r="F3" s="166"/>
      <c r="G3" s="166"/>
      <c r="H3" s="166"/>
      <c r="I3" s="166"/>
      <c r="J3" s="167"/>
      <c r="K3" s="43"/>
      <c r="L3" s="43"/>
      <c r="M3" s="43"/>
    </row>
    <row r="4" spans="1:13" ht="16.5" thickBot="1">
      <c r="A4" s="160" t="s">
        <v>0</v>
      </c>
      <c r="B4" s="160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168">
        <v>1</v>
      </c>
      <c r="B5" s="170" t="str">
        <f>VLOOKUP(A5,'пр.взв.'!B7:C22,2,FALSE)</f>
        <v>JYLKYBAEVA Aliya</v>
      </c>
      <c r="C5" s="172" t="str">
        <f>VLOOKUP(B5,'пр.взв.'!C7:D22,2,FALSE)</f>
        <v>1984</v>
      </c>
      <c r="D5" s="174" t="str">
        <f>VLOOKUP(A5,'пр.взв.'!B5:E20,4,FALSE)</f>
        <v>KAZ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169"/>
      <c r="B6" s="171"/>
      <c r="C6" s="173"/>
      <c r="D6" s="175"/>
      <c r="E6" s="158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176">
        <v>5</v>
      </c>
      <c r="B7" s="177" t="str">
        <f>VLOOKUP(A7,'пр.взв.'!B9:C24,2,FALSE)</f>
        <v>ESHTEMIROVA Sohiba</v>
      </c>
      <c r="C7" s="178" t="str">
        <f>VLOOKUP(B7,'пр.взв.'!C9:D24,2,FALSE)</f>
        <v>1988</v>
      </c>
      <c r="D7" s="179" t="str">
        <f>VLOOKUP(A7,'пр.взв.'!B5:E20,4,FALSE)</f>
        <v>UZB</v>
      </c>
      <c r="E7" s="159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169"/>
      <c r="B8" s="171"/>
      <c r="C8" s="173"/>
      <c r="D8" s="180"/>
      <c r="E8" s="20"/>
      <c r="F8" s="22"/>
      <c r="G8" s="158"/>
      <c r="H8" s="26"/>
      <c r="I8" s="20"/>
      <c r="J8" s="20"/>
      <c r="K8" s="20"/>
      <c r="L8" s="20"/>
      <c r="M8" s="20"/>
    </row>
    <row r="9" spans="1:13" ht="15" customHeight="1" thickBot="1">
      <c r="A9" s="168">
        <v>3</v>
      </c>
      <c r="B9" s="170" t="str">
        <f>VLOOKUP(A9,'пр.взв.'!B11:C26,2,FALSE)</f>
        <v>ORAZOVA MerJhen</v>
      </c>
      <c r="C9" s="172" t="str">
        <f>VLOOKUP(B9,'пр.взв.'!C11:D26,2,FALSE)</f>
        <v>1987</v>
      </c>
      <c r="D9" s="174" t="str">
        <f>VLOOKUP(A9,'пр.взв.'!B5:E20,4,FALSE)</f>
        <v>TKM</v>
      </c>
      <c r="E9" s="20"/>
      <c r="F9" s="22"/>
      <c r="G9" s="159"/>
      <c r="H9" s="2"/>
      <c r="I9" s="24"/>
      <c r="J9" s="22"/>
      <c r="K9" s="20"/>
      <c r="L9" s="20"/>
      <c r="M9" s="20"/>
    </row>
    <row r="10" spans="1:13" ht="15" customHeight="1">
      <c r="A10" s="169"/>
      <c r="B10" s="171"/>
      <c r="C10" s="173"/>
      <c r="D10" s="175"/>
      <c r="E10" s="158" t="s">
        <v>65</v>
      </c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176">
        <v>7</v>
      </c>
      <c r="B11" s="182" t="e">
        <f>VLOOKUP(A11,'пр.взв.'!B13:C28,2,FALSE)</f>
        <v>#N/A</v>
      </c>
      <c r="C11" s="184" t="e">
        <f>VLOOKUP(B11,'пр.взв.'!C13:D28,2,FALSE)</f>
        <v>#N/A</v>
      </c>
      <c r="D11" s="186" t="e">
        <f>VLOOKUP(A11,'пр.взв.'!B5:E20,4,FALSE)</f>
        <v>#N/A</v>
      </c>
      <c r="E11" s="159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181"/>
      <c r="B12" s="183"/>
      <c r="C12" s="185"/>
      <c r="D12" s="185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1"/>
      <c r="B13" s="71"/>
      <c r="C13" s="71"/>
      <c r="D13" s="72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3"/>
      <c r="B14" s="72"/>
      <c r="C14" s="72"/>
      <c r="D14" s="72"/>
      <c r="E14" s="20"/>
      <c r="F14" s="20"/>
      <c r="G14" s="20"/>
      <c r="H14" s="20"/>
      <c r="I14" s="158"/>
      <c r="J14" s="33"/>
      <c r="K14" s="23"/>
      <c r="L14" s="23"/>
      <c r="M14" s="20"/>
    </row>
    <row r="15" spans="1:10" ht="15" customHeight="1" thickBot="1">
      <c r="A15" s="160" t="s">
        <v>3</v>
      </c>
      <c r="B15" s="160"/>
      <c r="C15" s="72"/>
      <c r="D15" s="72"/>
      <c r="E15" s="20"/>
      <c r="F15" s="20"/>
      <c r="G15" s="20"/>
      <c r="H15" s="20"/>
      <c r="I15" s="159"/>
      <c r="J15" s="2"/>
    </row>
    <row r="16" spans="1:10" ht="15" customHeight="1" thickBot="1">
      <c r="A16" s="168">
        <v>2</v>
      </c>
      <c r="B16" s="170" t="str">
        <f>VLOOKUP(A16,'пр.взв.'!B7:C22,2,FALSE)</f>
        <v>RADZEVICH Katsiaryna</v>
      </c>
      <c r="C16" s="172" t="str">
        <f>VLOOKUP(B16,'пр.взв.'!C7:D22,2,FALSE)</f>
        <v>1988</v>
      </c>
      <c r="D16" s="174" t="str">
        <f>VLOOKUP(A16,'пр.взв.'!B6:E21,4,FALSE)</f>
        <v>BLR</v>
      </c>
      <c r="E16" s="20"/>
      <c r="F16" s="20"/>
      <c r="G16" s="20"/>
      <c r="H16" s="20"/>
      <c r="I16" s="30"/>
      <c r="J16" s="2"/>
    </row>
    <row r="17" spans="1:10" ht="15" customHeight="1">
      <c r="A17" s="169"/>
      <c r="B17" s="171"/>
      <c r="C17" s="173"/>
      <c r="D17" s="175"/>
      <c r="E17" s="158" t="s">
        <v>66</v>
      </c>
      <c r="F17" s="20"/>
      <c r="G17" s="25"/>
      <c r="H17" s="22"/>
      <c r="I17" s="30"/>
      <c r="J17" s="2"/>
    </row>
    <row r="18" spans="1:10" ht="15" customHeight="1" thickBot="1">
      <c r="A18" s="176">
        <v>6</v>
      </c>
      <c r="B18" s="182" t="e">
        <f>VLOOKUP(A18,'пр.взв.'!B9:C24,2,FALSE)</f>
        <v>#N/A</v>
      </c>
      <c r="C18" s="184" t="e">
        <f>VLOOKUP(B18,'пр.взв.'!C9:D24,2,FALSE)</f>
        <v>#N/A</v>
      </c>
      <c r="D18" s="186" t="e">
        <f>VLOOKUP(A18,'пр.взв.'!B6:E21,4,FALSE)</f>
        <v>#N/A</v>
      </c>
      <c r="E18" s="159"/>
      <c r="F18" s="21"/>
      <c r="G18" s="24"/>
      <c r="H18" s="22"/>
      <c r="I18" s="30"/>
      <c r="J18" s="2"/>
    </row>
    <row r="19" spans="1:10" ht="15" customHeight="1" thickBot="1">
      <c r="A19" s="169"/>
      <c r="B19" s="187"/>
      <c r="C19" s="188"/>
      <c r="D19" s="185"/>
      <c r="E19" s="20"/>
      <c r="F19" s="22"/>
      <c r="G19" s="158"/>
      <c r="H19" s="26"/>
      <c r="I19" s="30"/>
      <c r="J19" s="2"/>
    </row>
    <row r="20" spans="1:8" ht="15" customHeight="1" thickBot="1">
      <c r="A20" s="168">
        <v>4</v>
      </c>
      <c r="B20" s="170" t="str">
        <f>VLOOKUP(A20,'пр.взв.'!B11:C26,2,FALSE)</f>
        <v>GALYANT Svetlana</v>
      </c>
      <c r="C20" s="172" t="str">
        <f>VLOOKUP(B20,'пр.взв.'!C11:D26,2,FALSE)</f>
        <v>1973</v>
      </c>
      <c r="D20" s="174" t="str">
        <f>VLOOKUP(A20,'пр.взв.'!B6:E21,4,FALSE)</f>
        <v>RUS</v>
      </c>
      <c r="E20" s="20"/>
      <c r="F20" s="22"/>
      <c r="G20" s="159"/>
      <c r="H20" s="2"/>
    </row>
    <row r="21" spans="1:8" ht="15" customHeight="1">
      <c r="A21" s="169"/>
      <c r="B21" s="171"/>
      <c r="C21" s="173"/>
      <c r="D21" s="175"/>
      <c r="E21" s="158" t="s">
        <v>67</v>
      </c>
      <c r="F21" s="23"/>
      <c r="G21" s="24"/>
      <c r="H21" s="22"/>
    </row>
    <row r="22" spans="1:8" ht="15" customHeight="1" thickBot="1">
      <c r="A22" s="176">
        <v>8</v>
      </c>
      <c r="B22" s="182" t="e">
        <f>VLOOKUP(A22,'пр.взв.'!B13:C28,2,FALSE)</f>
        <v>#N/A</v>
      </c>
      <c r="C22" s="184" t="e">
        <f>VLOOKUP(B22,'пр.взв.'!C13:D28,2,FALSE)</f>
        <v>#N/A</v>
      </c>
      <c r="D22" s="186" t="e">
        <f>VLOOKUP(A22,'пр.взв.'!B6:E21,4,FALSE)</f>
        <v>#N/A</v>
      </c>
      <c r="E22" s="159"/>
      <c r="F22" s="20"/>
      <c r="G22" s="25"/>
      <c r="H22" s="22"/>
    </row>
    <row r="23" spans="1:8" ht="15" customHeight="1" thickBot="1">
      <c r="A23" s="181"/>
      <c r="B23" s="183"/>
      <c r="C23" s="185"/>
      <c r="D23" s="185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Chief referee</v>
      </c>
      <c r="C37" s="10"/>
      <c r="D37" s="10"/>
      <c r="E37" s="10"/>
      <c r="F37" s="1"/>
      <c r="G37" s="1"/>
      <c r="H37" s="1"/>
      <c r="I37" s="14" t="str">
        <f>HYPERLINK('[1]реквизиты'!$G$11)</f>
        <v>E. Rashi</v>
      </c>
      <c r="J37" s="2"/>
      <c r="K37" s="16" t="str">
        <f>HYPERLINK('[1]реквизиты'!$G$12)</f>
        <v>/GEO/</v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 t="str">
        <f>HYPERLINK('[1]реквизиты'!$A$13)</f>
        <v>Chief secretary</v>
      </c>
      <c r="D39" s="10"/>
      <c r="E39" s="18"/>
      <c r="F39" s="35"/>
      <c r="G39" s="1"/>
      <c r="H39" s="1"/>
      <c r="I39" s="14" t="str">
        <f>HYPERLINK('[1]реквизиты'!$G$13)</f>
        <v>R. Zakirov</v>
      </c>
      <c r="J39" s="2"/>
      <c r="K39" s="19" t="str">
        <f>HYPERLINK('[1]реквизиты'!$G$14)</f>
        <v>/RUS/</v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1">
      <selection activeCell="B17" sqref="B17:B1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25" t="s">
        <v>28</v>
      </c>
      <c r="C1" s="225"/>
      <c r="D1" s="225"/>
      <c r="E1" s="225"/>
      <c r="F1" s="225"/>
      <c r="G1" s="225"/>
      <c r="H1" s="225"/>
      <c r="I1" s="225"/>
      <c r="J1" s="64"/>
      <c r="K1" s="225" t="s">
        <v>28</v>
      </c>
      <c r="L1" s="225"/>
      <c r="M1" s="225"/>
      <c r="N1" s="225"/>
      <c r="O1" s="225"/>
      <c r="P1" s="225"/>
      <c r="Q1" s="225"/>
      <c r="R1" s="225"/>
    </row>
    <row r="2" spans="2:18" ht="24.75" customHeight="1">
      <c r="B2" s="215" t="str">
        <f>HYPERLINK('пр.взв.'!A4)</f>
        <v>Weight category 72  кg.</v>
      </c>
      <c r="C2" s="216"/>
      <c r="D2" s="216"/>
      <c r="E2" s="216"/>
      <c r="F2" s="216"/>
      <c r="G2" s="216"/>
      <c r="H2" s="216"/>
      <c r="I2" s="216"/>
      <c r="J2" s="65"/>
      <c r="K2" s="215" t="str">
        <f>HYPERLINK('пр.взв.'!A4)</f>
        <v>Weight category 72  кg.</v>
      </c>
      <c r="L2" s="216"/>
      <c r="M2" s="216"/>
      <c r="N2" s="216"/>
      <c r="O2" s="216"/>
      <c r="P2" s="216"/>
      <c r="Q2" s="216"/>
      <c r="R2" s="216"/>
    </row>
    <row r="3" spans="2:18" ht="24.75" customHeight="1" thickBot="1">
      <c r="B3" s="66" t="s">
        <v>2</v>
      </c>
      <c r="C3" s="68" t="s">
        <v>34</v>
      </c>
      <c r="D3" s="70" t="s">
        <v>29</v>
      </c>
      <c r="E3" s="67"/>
      <c r="F3" s="66"/>
      <c r="G3" s="67"/>
      <c r="H3" s="67"/>
      <c r="I3" s="67"/>
      <c r="J3" s="67"/>
      <c r="K3" s="66" t="s">
        <v>3</v>
      </c>
      <c r="L3" s="68" t="s">
        <v>34</v>
      </c>
      <c r="M3" s="70" t="s">
        <v>29</v>
      </c>
      <c r="N3" s="67"/>
      <c r="O3" s="66"/>
      <c r="P3" s="67"/>
      <c r="Q3" s="67"/>
      <c r="R3" s="67"/>
    </row>
    <row r="4" spans="1:18" ht="12.75" customHeight="1">
      <c r="A4" s="132" t="s">
        <v>32</v>
      </c>
      <c r="B4" s="212" t="s">
        <v>6</v>
      </c>
      <c r="C4" s="214" t="s">
        <v>7</v>
      </c>
      <c r="D4" s="214" t="s">
        <v>8</v>
      </c>
      <c r="E4" s="214" t="s">
        <v>16</v>
      </c>
      <c r="F4" s="205" t="s">
        <v>17</v>
      </c>
      <c r="G4" s="207" t="s">
        <v>19</v>
      </c>
      <c r="H4" s="209" t="s">
        <v>20</v>
      </c>
      <c r="I4" s="211" t="s">
        <v>18</v>
      </c>
      <c r="J4" s="132" t="s">
        <v>32</v>
      </c>
      <c r="K4" s="212" t="s">
        <v>6</v>
      </c>
      <c r="L4" s="214" t="s">
        <v>7</v>
      </c>
      <c r="M4" s="214" t="s">
        <v>8</v>
      </c>
      <c r="N4" s="214" t="s">
        <v>16</v>
      </c>
      <c r="O4" s="205" t="s">
        <v>17</v>
      </c>
      <c r="P4" s="207" t="s">
        <v>19</v>
      </c>
      <c r="Q4" s="209" t="s">
        <v>20</v>
      </c>
      <c r="R4" s="211" t="s">
        <v>18</v>
      </c>
    </row>
    <row r="5" spans="1:18" ht="12.75" customHeight="1" thickBot="1">
      <c r="A5" s="124"/>
      <c r="B5" s="213" t="s">
        <v>6</v>
      </c>
      <c r="C5" s="206" t="s">
        <v>7</v>
      </c>
      <c r="D5" s="206" t="s">
        <v>8</v>
      </c>
      <c r="E5" s="206" t="s">
        <v>16</v>
      </c>
      <c r="F5" s="206" t="s">
        <v>17</v>
      </c>
      <c r="G5" s="208"/>
      <c r="H5" s="210"/>
      <c r="I5" s="134" t="s">
        <v>18</v>
      </c>
      <c r="J5" s="124"/>
      <c r="K5" s="213" t="s">
        <v>6</v>
      </c>
      <c r="L5" s="206" t="s">
        <v>7</v>
      </c>
      <c r="M5" s="206" t="s">
        <v>8</v>
      </c>
      <c r="N5" s="206" t="s">
        <v>16</v>
      </c>
      <c r="O5" s="206" t="s">
        <v>17</v>
      </c>
      <c r="P5" s="208"/>
      <c r="Q5" s="210"/>
      <c r="R5" s="134" t="s">
        <v>18</v>
      </c>
    </row>
    <row r="6" spans="1:18" ht="12.75" customHeight="1">
      <c r="A6" s="226">
        <v>1</v>
      </c>
      <c r="B6" s="201">
        <v>1</v>
      </c>
      <c r="C6" s="203" t="str">
        <f>VLOOKUP(B6,'пр.взв.'!B7:E22,2,FALSE)</f>
        <v>JYLKYBAEVA Aliya</v>
      </c>
      <c r="D6" s="204" t="str">
        <f>VLOOKUP(B6,'пр.взв.'!B7:F22,3,FALSE)</f>
        <v>1984</v>
      </c>
      <c r="E6" s="204" t="str">
        <f>VLOOKUP(B6,'пр.взв.'!B7:E22,4,FALSE)</f>
        <v>KAZ</v>
      </c>
      <c r="F6" s="190"/>
      <c r="G6" s="199"/>
      <c r="H6" s="200"/>
      <c r="I6" s="192"/>
      <c r="J6" s="226">
        <v>3</v>
      </c>
      <c r="K6" s="201">
        <v>2</v>
      </c>
      <c r="L6" s="203" t="str">
        <f>VLOOKUP(K6,'пр.взв.'!B7:E22,2,FALSE)</f>
        <v>RADZEVICH Katsiaryna</v>
      </c>
      <c r="M6" s="204" t="str">
        <f>VLOOKUP(K6,'пр.взв.'!B7:F22,3,FALSE)</f>
        <v>1988</v>
      </c>
      <c r="N6" s="204" t="str">
        <f>VLOOKUP(K6,'пр.взв.'!B7:E22,4,FALSE)</f>
        <v>BLR</v>
      </c>
      <c r="O6" s="190"/>
      <c r="P6" s="199"/>
      <c r="Q6" s="200"/>
      <c r="R6" s="192"/>
    </row>
    <row r="7" spans="1:18" ht="12.75" customHeight="1">
      <c r="A7" s="227"/>
      <c r="B7" s="202"/>
      <c r="C7" s="196"/>
      <c r="D7" s="198"/>
      <c r="E7" s="198"/>
      <c r="F7" s="198"/>
      <c r="G7" s="198"/>
      <c r="H7" s="150"/>
      <c r="I7" s="149"/>
      <c r="J7" s="227"/>
      <c r="K7" s="202"/>
      <c r="L7" s="196"/>
      <c r="M7" s="198"/>
      <c r="N7" s="198"/>
      <c r="O7" s="198"/>
      <c r="P7" s="198"/>
      <c r="Q7" s="150"/>
      <c r="R7" s="149"/>
    </row>
    <row r="8" spans="1:18" ht="12.75" customHeight="1">
      <c r="A8" s="227"/>
      <c r="B8" s="193">
        <v>5</v>
      </c>
      <c r="C8" s="195" t="str">
        <f>VLOOKUP(B8,'пр.взв.'!B7:E22,2,FALSE)</f>
        <v>ESHTEMIROVA Sohiba</v>
      </c>
      <c r="D8" s="197" t="str">
        <f>VLOOKUP(B8,'пр.взв.'!B7:F22,3,FALSE)</f>
        <v>1988</v>
      </c>
      <c r="E8" s="197" t="str">
        <f>VLOOKUP(B8,'пр.взв.'!B7:E22,4,FALSE)</f>
        <v>UZB</v>
      </c>
      <c r="F8" s="189"/>
      <c r="G8" s="189"/>
      <c r="H8" s="191"/>
      <c r="I8" s="191"/>
      <c r="J8" s="227"/>
      <c r="K8" s="193">
        <v>6</v>
      </c>
      <c r="L8" s="195" t="e">
        <f>VLOOKUP(K8,'пр.взв.'!B7:E22,2,FALSE)</f>
        <v>#N/A</v>
      </c>
      <c r="M8" s="197" t="e">
        <f>VLOOKUP(K8,'пр.взв.'!B7:F22,3,FALSE)</f>
        <v>#N/A</v>
      </c>
      <c r="N8" s="197" t="e">
        <f>VLOOKUP(K8,'пр.взв.'!B7:E22,4,FALSE)</f>
        <v>#N/A</v>
      </c>
      <c r="O8" s="189"/>
      <c r="P8" s="189"/>
      <c r="Q8" s="191"/>
      <c r="R8" s="191"/>
    </row>
    <row r="9" spans="1:18" ht="13.5" customHeight="1" thickBot="1">
      <c r="A9" s="229"/>
      <c r="B9" s="222"/>
      <c r="C9" s="223"/>
      <c r="D9" s="224"/>
      <c r="E9" s="224"/>
      <c r="F9" s="220"/>
      <c r="G9" s="220"/>
      <c r="H9" s="221"/>
      <c r="I9" s="221"/>
      <c r="J9" s="229"/>
      <c r="K9" s="222"/>
      <c r="L9" s="223"/>
      <c r="M9" s="224"/>
      <c r="N9" s="224"/>
      <c r="O9" s="220"/>
      <c r="P9" s="220"/>
      <c r="Q9" s="221"/>
      <c r="R9" s="221"/>
    </row>
    <row r="10" spans="1:18" ht="12.75" customHeight="1">
      <c r="A10" s="226">
        <v>2</v>
      </c>
      <c r="B10" s="194">
        <v>3</v>
      </c>
      <c r="C10" s="203" t="str">
        <f>VLOOKUP(B10,'пр.взв.'!B7:E22,2,FALSE)</f>
        <v>ORAZOVA MerJhen</v>
      </c>
      <c r="D10" s="204" t="str">
        <f>VLOOKUP(B10,'пр.взв.'!B7:F22,3,FALSE)</f>
        <v>1987</v>
      </c>
      <c r="E10" s="204" t="str">
        <f>VLOOKUP(B10,'пр.взв.'!B7:E22,4,FALSE)</f>
        <v>TKM</v>
      </c>
      <c r="F10" s="198"/>
      <c r="G10" s="218"/>
      <c r="H10" s="150"/>
      <c r="I10" s="197"/>
      <c r="J10" s="226">
        <v>4</v>
      </c>
      <c r="K10" s="194">
        <v>4</v>
      </c>
      <c r="L10" s="203" t="str">
        <f>VLOOKUP(K10,'пр.взв.'!B7:E22,2,FALSE)</f>
        <v>GALYANT Svetlana</v>
      </c>
      <c r="M10" s="204" t="str">
        <f>VLOOKUP(K10,'пр.взв.'!B7:F22,3,FALSE)</f>
        <v>1973</v>
      </c>
      <c r="N10" s="204" t="str">
        <f>VLOOKUP(K10,'пр.взв.'!B7:E22,4,FALSE)</f>
        <v>RUS</v>
      </c>
      <c r="O10" s="198"/>
      <c r="P10" s="218"/>
      <c r="Q10" s="150"/>
      <c r="R10" s="197"/>
    </row>
    <row r="11" spans="1:18" ht="12.75" customHeight="1">
      <c r="A11" s="227"/>
      <c r="B11" s="219"/>
      <c r="C11" s="196"/>
      <c r="D11" s="198"/>
      <c r="E11" s="198"/>
      <c r="F11" s="198"/>
      <c r="G11" s="198"/>
      <c r="H11" s="150"/>
      <c r="I11" s="149"/>
      <c r="J11" s="227"/>
      <c r="K11" s="219"/>
      <c r="L11" s="196"/>
      <c r="M11" s="198"/>
      <c r="N11" s="198"/>
      <c r="O11" s="198"/>
      <c r="P11" s="198"/>
      <c r="Q11" s="150"/>
      <c r="R11" s="149"/>
    </row>
    <row r="12" spans="1:18" ht="12.75" customHeight="1">
      <c r="A12" s="227"/>
      <c r="B12" s="193">
        <v>7</v>
      </c>
      <c r="C12" s="195" t="e">
        <f>VLOOKUP(B12,'пр.взв.'!B7:E22,2,FALSE)</f>
        <v>#N/A</v>
      </c>
      <c r="D12" s="197" t="e">
        <f>VLOOKUP(B12,'пр.взв.'!B7:F22,3,FALSE)</f>
        <v>#N/A</v>
      </c>
      <c r="E12" s="197" t="e">
        <f>VLOOKUP(B12,'пр.взв.'!B7:E22,4,FALSE)</f>
        <v>#N/A</v>
      </c>
      <c r="F12" s="189"/>
      <c r="G12" s="189"/>
      <c r="H12" s="191"/>
      <c r="I12" s="191"/>
      <c r="J12" s="227"/>
      <c r="K12" s="193">
        <v>8</v>
      </c>
      <c r="L12" s="195" t="e">
        <f>VLOOKUP(K12,'пр.взв.'!B7:E22,2,FALSE)</f>
        <v>#N/A</v>
      </c>
      <c r="M12" s="197" t="e">
        <f>VLOOKUP(K12,'пр.взв.'!B7:F22,3,FALSE)</f>
        <v>#N/A</v>
      </c>
      <c r="N12" s="197" t="e">
        <f>VLOOKUP(K12,'пр.взв.'!B7:E22,4,FALSE)</f>
        <v>#N/A</v>
      </c>
      <c r="O12" s="189"/>
      <c r="P12" s="189"/>
      <c r="Q12" s="191"/>
      <c r="R12" s="191"/>
    </row>
    <row r="13" spans="1:18" ht="12.75" customHeight="1">
      <c r="A13" s="228"/>
      <c r="B13" s="194"/>
      <c r="C13" s="196"/>
      <c r="D13" s="198"/>
      <c r="E13" s="198"/>
      <c r="F13" s="190"/>
      <c r="G13" s="190"/>
      <c r="H13" s="192"/>
      <c r="I13" s="192"/>
      <c r="J13" s="228"/>
      <c r="K13" s="194"/>
      <c r="L13" s="196"/>
      <c r="M13" s="198"/>
      <c r="N13" s="198"/>
      <c r="O13" s="190"/>
      <c r="P13" s="190"/>
      <c r="Q13" s="192"/>
      <c r="R13" s="192"/>
    </row>
    <row r="16" spans="2:18" ht="24.75" customHeight="1" thickBot="1">
      <c r="B16" s="66" t="s">
        <v>2</v>
      </c>
      <c r="C16" s="217" t="s">
        <v>35</v>
      </c>
      <c r="D16" s="217"/>
      <c r="E16" s="217"/>
      <c r="F16" s="217"/>
      <c r="G16" s="217"/>
      <c r="H16" s="217"/>
      <c r="I16" s="217"/>
      <c r="J16" s="75"/>
      <c r="K16" s="66" t="s">
        <v>3</v>
      </c>
      <c r="L16" s="217" t="s">
        <v>35</v>
      </c>
      <c r="M16" s="217"/>
      <c r="N16" s="217"/>
      <c r="O16" s="217"/>
      <c r="P16" s="217"/>
      <c r="Q16" s="217"/>
      <c r="R16" s="217"/>
    </row>
    <row r="17" spans="1:18" ht="12.75" customHeight="1">
      <c r="A17" s="132" t="s">
        <v>32</v>
      </c>
      <c r="B17" s="212" t="s">
        <v>6</v>
      </c>
      <c r="C17" s="214" t="s">
        <v>7</v>
      </c>
      <c r="D17" s="214" t="s">
        <v>8</v>
      </c>
      <c r="E17" s="214" t="s">
        <v>16</v>
      </c>
      <c r="F17" s="205" t="s">
        <v>17</v>
      </c>
      <c r="G17" s="207" t="s">
        <v>19</v>
      </c>
      <c r="H17" s="209" t="s">
        <v>20</v>
      </c>
      <c r="I17" s="211" t="s">
        <v>18</v>
      </c>
      <c r="J17" s="132" t="s">
        <v>32</v>
      </c>
      <c r="K17" s="212" t="s">
        <v>6</v>
      </c>
      <c r="L17" s="214" t="s">
        <v>7</v>
      </c>
      <c r="M17" s="214" t="s">
        <v>8</v>
      </c>
      <c r="N17" s="214" t="s">
        <v>16</v>
      </c>
      <c r="O17" s="205" t="s">
        <v>17</v>
      </c>
      <c r="P17" s="207" t="s">
        <v>19</v>
      </c>
      <c r="Q17" s="209" t="s">
        <v>20</v>
      </c>
      <c r="R17" s="211" t="s">
        <v>18</v>
      </c>
    </row>
    <row r="18" spans="1:18" ht="12.75" customHeight="1" thickBot="1">
      <c r="A18" s="124"/>
      <c r="B18" s="213" t="s">
        <v>6</v>
      </c>
      <c r="C18" s="206" t="s">
        <v>7</v>
      </c>
      <c r="D18" s="206" t="s">
        <v>8</v>
      </c>
      <c r="E18" s="206" t="s">
        <v>16</v>
      </c>
      <c r="F18" s="206" t="s">
        <v>17</v>
      </c>
      <c r="G18" s="208"/>
      <c r="H18" s="210"/>
      <c r="I18" s="134" t="s">
        <v>18</v>
      </c>
      <c r="J18" s="124"/>
      <c r="K18" s="213" t="s">
        <v>6</v>
      </c>
      <c r="L18" s="206" t="s">
        <v>7</v>
      </c>
      <c r="M18" s="206" t="s">
        <v>8</v>
      </c>
      <c r="N18" s="206" t="s">
        <v>16</v>
      </c>
      <c r="O18" s="206" t="s">
        <v>17</v>
      </c>
      <c r="P18" s="208"/>
      <c r="Q18" s="210"/>
      <c r="R18" s="134" t="s">
        <v>18</v>
      </c>
    </row>
    <row r="19" spans="1:18" ht="12.75" customHeight="1">
      <c r="A19" s="226">
        <v>1</v>
      </c>
      <c r="B19" s="201"/>
      <c r="C19" s="203" t="e">
        <f>VLOOKUP(B19,'пр.взв.'!B7:E22,2,FALSE)</f>
        <v>#N/A</v>
      </c>
      <c r="D19" s="204" t="e">
        <f>VLOOKUP(B19,'пр.взв.'!B7:F22,3,FALSE)</f>
        <v>#N/A</v>
      </c>
      <c r="E19" s="204" t="e">
        <f>VLOOKUP(B19,'пр.взв.'!B7:E22,4,FALSE)</f>
        <v>#N/A</v>
      </c>
      <c r="F19" s="190"/>
      <c r="G19" s="199"/>
      <c r="H19" s="200"/>
      <c r="I19" s="192"/>
      <c r="J19" s="226">
        <v>2</v>
      </c>
      <c r="K19" s="201"/>
      <c r="L19" s="203" t="e">
        <f>VLOOKUP(K19,'пр.взв.'!B7:E22,2,FALSE)</f>
        <v>#N/A</v>
      </c>
      <c r="M19" s="204" t="e">
        <f>VLOOKUP(K19,'пр.взв.'!B7:F22,3,FALSE)</f>
        <v>#N/A</v>
      </c>
      <c r="N19" s="204" t="e">
        <f>VLOOKUP(K19,'пр.взв.'!B7:E22,4,FALSE)</f>
        <v>#N/A</v>
      </c>
      <c r="O19" s="190"/>
      <c r="P19" s="199"/>
      <c r="Q19" s="200"/>
      <c r="R19" s="192"/>
    </row>
    <row r="20" spans="1:18" ht="12.75" customHeight="1">
      <c r="A20" s="227"/>
      <c r="B20" s="202"/>
      <c r="C20" s="196"/>
      <c r="D20" s="198"/>
      <c r="E20" s="198"/>
      <c r="F20" s="198"/>
      <c r="G20" s="198"/>
      <c r="H20" s="150"/>
      <c r="I20" s="149"/>
      <c r="J20" s="227"/>
      <c r="K20" s="202"/>
      <c r="L20" s="196"/>
      <c r="M20" s="198"/>
      <c r="N20" s="198"/>
      <c r="O20" s="198"/>
      <c r="P20" s="198"/>
      <c r="Q20" s="150"/>
      <c r="R20" s="149"/>
    </row>
    <row r="21" spans="1:18" ht="12.75" customHeight="1">
      <c r="A21" s="227"/>
      <c r="B21" s="193"/>
      <c r="C21" s="195" t="e">
        <f>VLOOKUP(B21,'пр.взв.'!B7:E22,2,FALSE)</f>
        <v>#N/A</v>
      </c>
      <c r="D21" s="197" t="e">
        <f>VLOOKUP(B21,'пр.взв.'!B7:F22,3,FALSE)</f>
        <v>#N/A</v>
      </c>
      <c r="E21" s="197" t="e">
        <f>VLOOKUP(B21,'пр.взв.'!B7:E22,4,FALSE)</f>
        <v>#N/A</v>
      </c>
      <c r="F21" s="189"/>
      <c r="G21" s="189"/>
      <c r="H21" s="191"/>
      <c r="I21" s="191"/>
      <c r="J21" s="227"/>
      <c r="K21" s="193"/>
      <c r="L21" s="195" t="e">
        <f>VLOOKUP(K21,'пр.взв.'!B7:E22,2,FALSE)</f>
        <v>#N/A</v>
      </c>
      <c r="M21" s="197" t="e">
        <f>VLOOKUP(K21,'пр.взв.'!B7:F22,3,FALSE)</f>
        <v>#N/A</v>
      </c>
      <c r="N21" s="197" t="e">
        <f>VLOOKUP(K21,'пр.взв.'!B7:E22,4,FALSE)</f>
        <v>#N/A</v>
      </c>
      <c r="O21" s="189"/>
      <c r="P21" s="189"/>
      <c r="Q21" s="191"/>
      <c r="R21" s="191"/>
    </row>
    <row r="22" spans="1:18" ht="12.75" customHeight="1">
      <c r="A22" s="228"/>
      <c r="B22" s="194"/>
      <c r="C22" s="196"/>
      <c r="D22" s="198"/>
      <c r="E22" s="198"/>
      <c r="F22" s="190"/>
      <c r="G22" s="190"/>
      <c r="H22" s="192"/>
      <c r="I22" s="192"/>
      <c r="J22" s="228"/>
      <c r="K22" s="194"/>
      <c r="L22" s="196"/>
      <c r="M22" s="198"/>
      <c r="N22" s="198"/>
      <c r="O22" s="190"/>
      <c r="P22" s="190"/>
      <c r="Q22" s="192"/>
      <c r="R22" s="192"/>
    </row>
    <row r="29" ht="12.75">
      <c r="N29" s="69"/>
    </row>
  </sheetData>
  <mergeCells count="144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21:B22"/>
    <mergeCell ref="C21:C22"/>
    <mergeCell ref="D21:D22"/>
    <mergeCell ref="E21:E22"/>
    <mergeCell ref="F21:F22"/>
    <mergeCell ref="G21:G22"/>
    <mergeCell ref="H21:H22"/>
    <mergeCell ref="I21:I22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0"/>
  <sheetViews>
    <sheetView tabSelected="1" workbookViewId="0" topLeftCell="A20">
      <selection activeCell="N39" sqref="A1:N39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57" customHeight="1" thickBot="1">
      <c r="B1" s="39"/>
      <c r="C1" s="324" t="s">
        <v>12</v>
      </c>
      <c r="D1" s="325"/>
      <c r="E1" s="325"/>
      <c r="F1" s="325"/>
      <c r="G1" s="325"/>
      <c r="H1" s="326"/>
      <c r="I1" s="327" t="str">
        <f>HYPERLINK('[1]реквизиты'!$A$2)</f>
        <v>The World SAMBO Championship 2010 /F/</v>
      </c>
      <c r="J1" s="328"/>
      <c r="K1" s="328"/>
      <c r="L1" s="328"/>
      <c r="M1" s="328"/>
      <c r="N1" s="329"/>
    </row>
    <row r="2" spans="2:18" ht="26.25" customHeight="1" thickBot="1">
      <c r="B2" s="41"/>
      <c r="C2" s="318" t="str">
        <f>HYPERLINK('пр.взв.'!A4)</f>
        <v>Weight category 72  кg.</v>
      </c>
      <c r="D2" s="319"/>
      <c r="E2" s="319"/>
      <c r="F2" s="319"/>
      <c r="G2" s="319"/>
      <c r="H2" s="320"/>
      <c r="I2" s="321" t="str">
        <f>HYPERLINK('[1]реквизиты'!$A$3)</f>
        <v>November 04 - 08, 2010       Tashkent /Uzbekistan/</v>
      </c>
      <c r="J2" s="322"/>
      <c r="K2" s="322"/>
      <c r="L2" s="322"/>
      <c r="M2" s="322"/>
      <c r="N2" s="323"/>
      <c r="O2" s="76"/>
      <c r="P2" s="76"/>
      <c r="Q2" s="76"/>
      <c r="R2" s="76"/>
    </row>
    <row r="3" spans="15:17" ht="22.5" customHeight="1">
      <c r="O3" s="2"/>
      <c r="P3" s="2"/>
      <c r="Q3" s="2"/>
    </row>
    <row r="4" spans="1:15" ht="24" customHeight="1" thickBot="1">
      <c r="A4" s="74" t="s">
        <v>30</v>
      </c>
      <c r="N4" s="40"/>
      <c r="O4" s="40"/>
    </row>
    <row r="5" spans="1:15" ht="15" customHeight="1" thickBot="1">
      <c r="A5" s="256">
        <v>1</v>
      </c>
      <c r="B5" s="244" t="str">
        <f>VLOOKUP(A5,'пр.взв.'!B7:F22,2,FALSE)</f>
        <v>JYLKYBAEVA Aliya</v>
      </c>
      <c r="C5" s="240" t="str">
        <f>VLOOKUP(A5,'пр.взв.'!B7:F22,3,FALSE)</f>
        <v>1984</v>
      </c>
      <c r="D5" s="242" t="str">
        <f>VLOOKUP(A5,'пр.взв.'!B7:F22,4,FALSE)</f>
        <v>KAZ</v>
      </c>
      <c r="K5" s="274">
        <v>1</v>
      </c>
      <c r="L5" s="276">
        <f>I13</f>
        <v>4</v>
      </c>
      <c r="M5" s="278" t="str">
        <f>VLOOKUP(L5,'пр.взв.'!B7:F22,2,FALSE)</f>
        <v>GALYANT Svetlana</v>
      </c>
      <c r="N5" s="265" t="str">
        <f>VLOOKUP(L5,'пр.взв.'!B7:F22,4,FALSE)</f>
        <v>RUS</v>
      </c>
      <c r="O5" s="40"/>
    </row>
    <row r="6" spans="1:15" ht="15" customHeight="1">
      <c r="A6" s="257"/>
      <c r="B6" s="245"/>
      <c r="C6" s="241"/>
      <c r="D6" s="243"/>
      <c r="E6" s="303">
        <v>1</v>
      </c>
      <c r="K6" s="275"/>
      <c r="L6" s="277"/>
      <c r="M6" s="272"/>
      <c r="N6" s="266"/>
      <c r="O6" s="40"/>
    </row>
    <row r="7" spans="1:15" ht="15" customHeight="1" thickBot="1">
      <c r="A7" s="252">
        <v>5</v>
      </c>
      <c r="B7" s="248" t="str">
        <f>VLOOKUP(A7,'пр.взв.'!B7:F22,2,FALSE)</f>
        <v>ESHTEMIROVA Sohiba</v>
      </c>
      <c r="C7" s="250" t="str">
        <f>VLOOKUP(A7,'пр.взв.'!B7:F22,3,FALSE)</f>
        <v>1988</v>
      </c>
      <c r="D7" s="307" t="str">
        <f>VLOOKUP(A7,'пр.взв.'!B9:F24,4,FALSE)</f>
        <v>UZB</v>
      </c>
      <c r="E7" s="304"/>
      <c r="F7" s="6"/>
      <c r="G7" s="30"/>
      <c r="K7" s="267">
        <v>2</v>
      </c>
      <c r="L7" s="269">
        <v>1</v>
      </c>
      <c r="M7" s="271" t="str">
        <f>VLOOKUP(L7,'пр.взв.'!B7:F22,2,FALSE)</f>
        <v>JYLKYBAEVA Aliya</v>
      </c>
      <c r="N7" s="273" t="str">
        <f>VLOOKUP(L7,'пр.взв.'!B7:E22,4,FALSE)</f>
        <v>KAZ</v>
      </c>
      <c r="O7" s="40"/>
    </row>
    <row r="8" spans="1:15" ht="15" customHeight="1" thickBot="1">
      <c r="A8" s="253"/>
      <c r="B8" s="249"/>
      <c r="C8" s="251"/>
      <c r="D8" s="308"/>
      <c r="F8" s="2"/>
      <c r="G8" s="303">
        <v>1</v>
      </c>
      <c r="K8" s="268"/>
      <c r="L8" s="270"/>
      <c r="M8" s="272"/>
      <c r="N8" s="266"/>
      <c r="O8" s="40"/>
    </row>
    <row r="9" spans="1:15" ht="15" customHeight="1" thickBot="1">
      <c r="A9" s="254">
        <v>3</v>
      </c>
      <c r="B9" s="244" t="str">
        <f>VLOOKUP(A9,'пр.взв.'!B7:F22,2,FALSE)</f>
        <v>ORAZOVA MerJhen</v>
      </c>
      <c r="C9" s="240" t="str">
        <f>VLOOKUP(A9,'пр.взв.'!B7:F22,3,FALSE)</f>
        <v>1987</v>
      </c>
      <c r="D9" s="242" t="str">
        <f>VLOOKUP(A9,'пр.взв.'!B11:F26,4,FALSE)</f>
        <v>TKM</v>
      </c>
      <c r="F9" s="2"/>
      <c r="G9" s="304"/>
      <c r="H9" s="27"/>
      <c r="K9" s="279">
        <v>3</v>
      </c>
      <c r="L9" s="269">
        <f>C28</f>
        <v>5</v>
      </c>
      <c r="M9" s="271" t="str">
        <f>VLOOKUP(L9,'пр.взв.'!B7:F22,2,FALSE)</f>
        <v>ESHTEMIROVA Sohiba</v>
      </c>
      <c r="N9" s="273" t="str">
        <f>VLOOKUP(L9,'пр.взв.'!B7:E22,4,FALSE)</f>
        <v>UZB</v>
      </c>
      <c r="O9" s="40"/>
    </row>
    <row r="10" spans="1:15" ht="15" customHeight="1">
      <c r="A10" s="255"/>
      <c r="B10" s="245"/>
      <c r="C10" s="241"/>
      <c r="D10" s="243"/>
      <c r="E10" s="305">
        <v>3</v>
      </c>
      <c r="F10" s="1"/>
      <c r="G10" s="30"/>
      <c r="H10" s="28"/>
      <c r="K10" s="280"/>
      <c r="L10" s="277"/>
      <c r="M10" s="272"/>
      <c r="N10" s="266"/>
      <c r="O10" s="40"/>
    </row>
    <row r="11" spans="1:15" ht="15" customHeight="1" thickBot="1">
      <c r="A11" s="230">
        <v>7</v>
      </c>
      <c r="B11" s="232" t="e">
        <f>VLOOKUP(A11,'пр.взв.'!B7:F22,2,FALSE)</f>
        <v>#N/A</v>
      </c>
      <c r="C11" s="234" t="e">
        <f>VLOOKUP(A11,'пр.взв.'!B7:F22,3,FALSE)</f>
        <v>#N/A</v>
      </c>
      <c r="D11" s="236" t="e">
        <f>VLOOKUP(A11,'пр.взв.'!B13:F28,4,FALSE)</f>
        <v>#N/A</v>
      </c>
      <c r="E11" s="306"/>
      <c r="G11" s="2"/>
      <c r="H11" s="28"/>
      <c r="K11" s="279">
        <v>3</v>
      </c>
      <c r="L11" s="269">
        <f>J28</f>
        <v>2</v>
      </c>
      <c r="M11" s="271" t="str">
        <f>VLOOKUP(L11,'пр.взв.'!B7:F22,2,FALSE)</f>
        <v>RADZEVICH Katsiaryna</v>
      </c>
      <c r="N11" s="273" t="str">
        <f>VLOOKUP(L11,'пр.взв.'!B7:E22,4,FALSE)</f>
        <v>BLR</v>
      </c>
      <c r="O11" s="40"/>
    </row>
    <row r="12" spans="1:15" ht="15" customHeight="1" thickBot="1">
      <c r="A12" s="231"/>
      <c r="B12" s="233"/>
      <c r="C12" s="235"/>
      <c r="D12" s="237"/>
      <c r="G12" s="2"/>
      <c r="H12" s="28"/>
      <c r="K12" s="280"/>
      <c r="L12" s="277"/>
      <c r="M12" s="272"/>
      <c r="N12" s="266"/>
      <c r="O12" s="40"/>
    </row>
    <row r="13" spans="1:15" ht="15" customHeight="1">
      <c r="A13" s="316" t="s">
        <v>31</v>
      </c>
      <c r="D13" s="38"/>
      <c r="G13" s="2"/>
      <c r="H13" s="28"/>
      <c r="I13" s="313">
        <v>4</v>
      </c>
      <c r="K13" s="290">
        <v>5</v>
      </c>
      <c r="L13" s="293">
        <v>3</v>
      </c>
      <c r="M13" s="271" t="str">
        <f>VLOOKUP(L13,'пр.взв.'!B7:F22,2,FALSE)</f>
        <v>ORAZOVA MerJhen</v>
      </c>
      <c r="N13" s="273" t="str">
        <f>VLOOKUP(L13,'пр.взв.'!B7:E22,4,FALSE)</f>
        <v>TKM</v>
      </c>
      <c r="O13" s="40"/>
    </row>
    <row r="14" spans="1:15" ht="15" customHeight="1" thickBot="1">
      <c r="A14" s="317"/>
      <c r="D14" s="38"/>
      <c r="G14" s="2"/>
      <c r="H14" s="28"/>
      <c r="I14" s="314"/>
      <c r="K14" s="291"/>
      <c r="L14" s="294"/>
      <c r="M14" s="292"/>
      <c r="N14" s="281"/>
      <c r="O14" s="40"/>
    </row>
    <row r="15" spans="1:15" ht="15" customHeight="1" thickBot="1">
      <c r="A15" s="246">
        <v>2</v>
      </c>
      <c r="B15" s="244" t="str">
        <f>VLOOKUP(A15,'пр.взв.'!B7:F22,2,FALSE)</f>
        <v>RADZEVICH Katsiaryna</v>
      </c>
      <c r="C15" s="240" t="str">
        <f>VLOOKUP(A15,'пр.взв.'!B7:F22,3,FALSE)</f>
        <v>1988</v>
      </c>
      <c r="D15" s="242" t="str">
        <f>VLOOKUP(A15,'пр.взв.'!B7:F22,4,FALSE)</f>
        <v>BLR</v>
      </c>
      <c r="G15" s="2"/>
      <c r="H15" s="28"/>
      <c r="K15" s="282"/>
      <c r="L15" s="284"/>
      <c r="M15" s="286"/>
      <c r="N15" s="288"/>
      <c r="O15" s="40"/>
    </row>
    <row r="16" spans="1:15" ht="15" customHeight="1">
      <c r="A16" s="247"/>
      <c r="B16" s="245"/>
      <c r="C16" s="241"/>
      <c r="D16" s="243"/>
      <c r="E16" s="263">
        <v>2</v>
      </c>
      <c r="G16" s="2"/>
      <c r="H16" s="28"/>
      <c r="K16" s="283"/>
      <c r="L16" s="285"/>
      <c r="M16" s="287"/>
      <c r="N16" s="289"/>
      <c r="O16" s="40"/>
    </row>
    <row r="17" spans="1:15" ht="15" customHeight="1" thickBot="1">
      <c r="A17" s="230">
        <v>6</v>
      </c>
      <c r="B17" s="232" t="e">
        <f>VLOOKUP(A17,'пр.взв.'!B7:F22,2,FALSE)</f>
        <v>#N/A</v>
      </c>
      <c r="C17" s="234" t="e">
        <f>VLOOKUP(A17,'пр.взв.'!B7:F22,3,FALSE)</f>
        <v>#N/A</v>
      </c>
      <c r="D17" s="236" t="e">
        <f>VLOOKUP(A17,'пр.взв.'!B7:F22,4,FALSE)</f>
        <v>#N/A</v>
      </c>
      <c r="E17" s="264"/>
      <c r="F17" s="6"/>
      <c r="G17" s="30"/>
      <c r="H17" s="28"/>
      <c r="K17" s="297"/>
      <c r="L17" s="299"/>
      <c r="M17" s="301"/>
      <c r="N17" s="295"/>
      <c r="O17" s="40"/>
    </row>
    <row r="18" spans="1:15" ht="15" customHeight="1" thickBot="1">
      <c r="A18" s="231"/>
      <c r="B18" s="233"/>
      <c r="C18" s="235"/>
      <c r="D18" s="237"/>
      <c r="F18" s="2"/>
      <c r="G18" s="313">
        <v>4</v>
      </c>
      <c r="H18" s="29"/>
      <c r="K18" s="298"/>
      <c r="L18" s="300"/>
      <c r="M18" s="302"/>
      <c r="N18" s="296"/>
      <c r="O18" s="40"/>
    </row>
    <row r="19" spans="1:15" ht="15" customHeight="1" thickBot="1">
      <c r="A19" s="238">
        <v>4</v>
      </c>
      <c r="B19" s="244" t="str">
        <f>VLOOKUP(A19,'пр.взв.'!B7:F22,2,FALSE)</f>
        <v>GALYANT Svetlana</v>
      </c>
      <c r="C19" s="240" t="str">
        <f>VLOOKUP(A19,'пр.взв.'!B7:F22,3,FALSE)</f>
        <v>1973</v>
      </c>
      <c r="D19" s="242" t="str">
        <f>VLOOKUP(A19,'пр.взв.'!B7:F22,4,FALSE)</f>
        <v>RUS</v>
      </c>
      <c r="F19" s="2"/>
      <c r="G19" s="314"/>
      <c r="H19" s="2"/>
      <c r="K19" s="297"/>
      <c r="L19" s="299"/>
      <c r="M19" s="301"/>
      <c r="N19" s="295"/>
      <c r="O19" s="40"/>
    </row>
    <row r="20" spans="1:15" ht="15" customHeight="1">
      <c r="A20" s="239"/>
      <c r="B20" s="245"/>
      <c r="C20" s="241"/>
      <c r="D20" s="243"/>
      <c r="E20" s="313">
        <v>4</v>
      </c>
      <c r="F20" s="1"/>
      <c r="G20" s="30"/>
      <c r="H20" s="2"/>
      <c r="K20" s="298"/>
      <c r="L20" s="300"/>
      <c r="M20" s="302"/>
      <c r="N20" s="296"/>
      <c r="O20" s="40"/>
    </row>
    <row r="21" spans="1:15" ht="15" customHeight="1" thickBot="1">
      <c r="A21" s="230">
        <v>8</v>
      </c>
      <c r="B21" s="232" t="e">
        <f>VLOOKUP(A21,'пр.взв.'!B7:F22,2,FALSE)</f>
        <v>#N/A</v>
      </c>
      <c r="C21" s="234" t="e">
        <f>VLOOKUP(A21,'пр.взв.'!B7:F22,3,FALSE)</f>
        <v>#N/A</v>
      </c>
      <c r="D21" s="236" t="e">
        <f>VLOOKUP(A21,'пр.взв.'!B7:F22,4,FALSE)</f>
        <v>#N/A</v>
      </c>
      <c r="E21" s="314"/>
      <c r="G21" s="2"/>
      <c r="H21" s="2"/>
      <c r="N21" s="40"/>
      <c r="O21" s="40"/>
    </row>
    <row r="22" spans="1:15" ht="15" customHeight="1" thickBot="1">
      <c r="A22" s="231"/>
      <c r="B22" s="233"/>
      <c r="C22" s="235"/>
      <c r="D22" s="237"/>
      <c r="G22" s="2"/>
      <c r="H22" s="2"/>
      <c r="N22" s="40"/>
      <c r="O22" s="40"/>
    </row>
    <row r="23" spans="1:8" ht="45" customHeight="1">
      <c r="A23" s="315" t="s">
        <v>42</v>
      </c>
      <c r="B23" s="315"/>
      <c r="C23" s="315"/>
      <c r="D23" s="315"/>
      <c r="E23" s="315"/>
      <c r="F23" s="315"/>
      <c r="G23" s="315"/>
      <c r="H23" s="315"/>
    </row>
    <row r="24" spans="1:10" ht="37.5" customHeight="1">
      <c r="A24" s="45" t="s">
        <v>1</v>
      </c>
      <c r="J24" s="45" t="s">
        <v>4</v>
      </c>
    </row>
    <row r="25" ht="12.75" customHeight="1" thickBot="1"/>
    <row r="26" spans="1:9" ht="13.5" customHeight="1">
      <c r="A26" s="259">
        <v>5</v>
      </c>
      <c r="F26" s="258"/>
      <c r="G26" s="2"/>
      <c r="H26" s="2"/>
      <c r="I26" s="2"/>
    </row>
    <row r="27" spans="1:9" ht="12.75" customHeight="1" thickBot="1">
      <c r="A27" s="260"/>
      <c r="B27" s="27"/>
      <c r="F27" s="258"/>
      <c r="G27" s="2"/>
      <c r="H27" s="2"/>
      <c r="I27" s="2"/>
    </row>
    <row r="28" spans="2:11" ht="15.75" customHeight="1">
      <c r="B28" s="28"/>
      <c r="C28" s="263">
        <v>5</v>
      </c>
      <c r="F28" s="2"/>
      <c r="G28" s="2"/>
      <c r="H28" s="2"/>
      <c r="I28" s="2"/>
      <c r="J28" s="309">
        <v>2</v>
      </c>
      <c r="K28" s="310"/>
    </row>
    <row r="29" spans="2:11" ht="12.75" customHeight="1" thickBot="1">
      <c r="B29" s="28"/>
      <c r="C29" s="264"/>
      <c r="F29" s="2"/>
      <c r="G29" s="2"/>
      <c r="H29" s="2"/>
      <c r="I29" s="2"/>
      <c r="J29" s="311"/>
      <c r="K29" s="312"/>
    </row>
    <row r="30" spans="1:9" ht="13.5" customHeight="1">
      <c r="A30" s="261">
        <v>3</v>
      </c>
      <c r="B30" s="29"/>
      <c r="F30" s="258"/>
      <c r="G30" s="2"/>
      <c r="H30" s="2"/>
      <c r="I30" s="2"/>
    </row>
    <row r="31" spans="1:9" ht="13.5" thickBot="1">
      <c r="A31" s="262"/>
      <c r="F31" s="258"/>
      <c r="G31" s="2"/>
      <c r="H31" s="2"/>
      <c r="I31" s="2"/>
    </row>
    <row r="34" spans="3:6" ht="12.75">
      <c r="C34" s="2"/>
      <c r="D34" s="2"/>
      <c r="E34" s="2"/>
      <c r="F34" s="2"/>
    </row>
    <row r="35" spans="1:9" ht="12.75">
      <c r="A35" s="13" t="str">
        <f>HYPERLINK('[1]реквизиты'!$A$11)</f>
        <v>Chief referee</v>
      </c>
      <c r="B35" s="10"/>
      <c r="C35" s="10"/>
      <c r="D35" s="10"/>
      <c r="E35" s="2"/>
      <c r="F35" s="44" t="str">
        <f>HYPERLINK('[1]реквизиты'!$G$11)</f>
        <v>E. Rashi</v>
      </c>
      <c r="I35" s="16" t="str">
        <f>HYPERLINK('[1]реквизиты'!$G$12)</f>
        <v>/GEO/</v>
      </c>
    </row>
    <row r="36" spans="1:7" ht="44.25" customHeight="1">
      <c r="A36" s="10"/>
      <c r="B36" s="10"/>
      <c r="C36" s="10"/>
      <c r="D36" s="10"/>
      <c r="E36" s="2"/>
      <c r="F36" s="83"/>
      <c r="G36" s="2"/>
    </row>
    <row r="37" spans="1:9" ht="12.75">
      <c r="A37" s="17" t="str">
        <f>HYPERLINK('[1]реквизиты'!$A$13)</f>
        <v>Chief secretary</v>
      </c>
      <c r="C37" s="10"/>
      <c r="D37" s="10"/>
      <c r="E37" s="14"/>
      <c r="F37" s="44" t="str">
        <f>HYPERLINK('[1]реквизиты'!$G$13)</f>
        <v>R. Zakirov</v>
      </c>
      <c r="I37" s="19" t="str">
        <f>HYPERLINK('[1]реквизиты'!$G$14)</f>
        <v>/RUS/</v>
      </c>
    </row>
    <row r="38" spans="3:6" ht="12.75">
      <c r="C38" s="2"/>
      <c r="D38" s="2"/>
      <c r="E38" s="2"/>
      <c r="F38" s="2"/>
    </row>
    <row r="39" spans="3:6" ht="12.75">
      <c r="C39" s="2"/>
      <c r="D39" s="2"/>
      <c r="E39" s="2"/>
      <c r="F39" s="2"/>
    </row>
    <row r="40" spans="3:6" ht="12.75">
      <c r="C40" s="2"/>
      <c r="D40" s="2"/>
      <c r="E40" s="2"/>
      <c r="F40" s="2"/>
    </row>
  </sheetData>
  <mergeCells count="83">
    <mergeCell ref="C2:H2"/>
    <mergeCell ref="I2:N2"/>
    <mergeCell ref="C1:H1"/>
    <mergeCell ref="I1:N1"/>
    <mergeCell ref="J28:K29"/>
    <mergeCell ref="I13:I14"/>
    <mergeCell ref="E16:E17"/>
    <mergeCell ref="G18:G19"/>
    <mergeCell ref="E20:E21"/>
    <mergeCell ref="A23:H23"/>
    <mergeCell ref="F26:F27"/>
    <mergeCell ref="A13:A14"/>
    <mergeCell ref="D15:D16"/>
    <mergeCell ref="A17:A18"/>
    <mergeCell ref="G8:G9"/>
    <mergeCell ref="E10:E11"/>
    <mergeCell ref="D9:D10"/>
    <mergeCell ref="D7:D8"/>
    <mergeCell ref="D11:D12"/>
    <mergeCell ref="E6:E7"/>
    <mergeCell ref="N17:N18"/>
    <mergeCell ref="K19:K20"/>
    <mergeCell ref="L19:L20"/>
    <mergeCell ref="M19:M20"/>
    <mergeCell ref="N19:N20"/>
    <mergeCell ref="K17:K18"/>
    <mergeCell ref="L17:L18"/>
    <mergeCell ref="M17:M18"/>
    <mergeCell ref="N13:N14"/>
    <mergeCell ref="K15:K16"/>
    <mergeCell ref="L15:L16"/>
    <mergeCell ref="M15:M16"/>
    <mergeCell ref="N15:N16"/>
    <mergeCell ref="K13:K14"/>
    <mergeCell ref="M13:M14"/>
    <mergeCell ref="L13:L14"/>
    <mergeCell ref="N9:N10"/>
    <mergeCell ref="K11:K12"/>
    <mergeCell ref="L11:L12"/>
    <mergeCell ref="M11:M12"/>
    <mergeCell ref="N11:N12"/>
    <mergeCell ref="K9:K10"/>
    <mergeCell ref="L9:L10"/>
    <mergeCell ref="M9:M10"/>
    <mergeCell ref="N5:N6"/>
    <mergeCell ref="K7:K8"/>
    <mergeCell ref="L7:L8"/>
    <mergeCell ref="M7:M8"/>
    <mergeCell ref="N7:N8"/>
    <mergeCell ref="K5:K6"/>
    <mergeCell ref="L5:L6"/>
    <mergeCell ref="M5:M6"/>
    <mergeCell ref="F30:F31"/>
    <mergeCell ref="A26:A27"/>
    <mergeCell ref="A30:A31"/>
    <mergeCell ref="C28:C29"/>
    <mergeCell ref="A5:A6"/>
    <mergeCell ref="B5:B6"/>
    <mergeCell ref="C5:C6"/>
    <mergeCell ref="D5:D6"/>
    <mergeCell ref="B7:B8"/>
    <mergeCell ref="C7:C8"/>
    <mergeCell ref="A7:A8"/>
    <mergeCell ref="A9:A10"/>
    <mergeCell ref="B9:B10"/>
    <mergeCell ref="C9:C10"/>
    <mergeCell ref="A11:A12"/>
    <mergeCell ref="B11:B12"/>
    <mergeCell ref="C11:C12"/>
    <mergeCell ref="D17:D18"/>
    <mergeCell ref="B15:B16"/>
    <mergeCell ref="A15:A16"/>
    <mergeCell ref="C15:C16"/>
    <mergeCell ref="B17:B18"/>
    <mergeCell ref="C17:C18"/>
    <mergeCell ref="A19:A20"/>
    <mergeCell ref="C19:C20"/>
    <mergeCell ref="D19:D20"/>
    <mergeCell ref="B19:B20"/>
    <mergeCell ref="A21:A22"/>
    <mergeCell ref="B21:B22"/>
    <mergeCell ref="C21:C22"/>
    <mergeCell ref="D21:D22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2010-11-06T08:25:56Z</cp:lastPrinted>
  <dcterms:created xsi:type="dcterms:W3CDTF">1996-10-08T23:32:33Z</dcterms:created>
  <dcterms:modified xsi:type="dcterms:W3CDTF">2010-11-06T08:26:08Z</dcterms:modified>
  <cp:category/>
  <cp:version/>
  <cp:contentType/>
  <cp:contentStatus/>
</cp:coreProperties>
</file>