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<sst xmlns="http://schemas.openxmlformats.org/spreadsheetml/2006/main" count="76" uniqueCount="44">
  <si>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</si>
  <si>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</si>
  <si>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</si>
  <si>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</si>
  <si>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</si>
  <si>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</si>
  <si>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</si>
  <si>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</si>
  <si>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</si>
  <si>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</si>
  <si>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</si>
  <si>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</si>
  <si>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</si>
  <si>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</si>
  <si>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</si>
  <si>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</si>
  <si>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</si>
  <si>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</si>
  <si>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</si>
  <si>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</si>
  <si>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</si>
  <si>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</si>
  <si>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</si>
  <si>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</si>
  <si>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Гл. секретарь, судья НК</t>
  </si>
  <si>
    <t>МИШАРОВА Лиана Анатольевна</t>
  </si>
  <si>
    <t>Республика Татарстан, г. Казань</t>
  </si>
  <si>
    <t>Сайфуллинов К.И.</t>
  </si>
  <si>
    <t>ХОХЛОВА Ольга Владимировна</t>
  </si>
  <si>
    <t>Выксунский р-н, г. Выкса</t>
  </si>
  <si>
    <t>Рогов Д.С.</t>
  </si>
  <si>
    <t>ГОСУДАРЕВА Галина Юрьевна</t>
  </si>
  <si>
    <t>Московская обл., г. Воскресенск, МО</t>
  </si>
  <si>
    <t>Государев Ю.А.</t>
  </si>
  <si>
    <t>в.к.  38  кг.</t>
  </si>
  <si>
    <t>26.08.94                             1 р.</t>
  </si>
  <si>
    <t>06.10.94                                    1 юн.р.</t>
  </si>
  <si>
    <t>02.07.96                                     1 р.</t>
  </si>
  <si>
    <t>Мухаметшин Р.Г.</t>
  </si>
  <si>
    <t>свободен</t>
  </si>
  <si>
    <t>1.00</t>
  </si>
  <si>
    <t>4.00</t>
  </si>
  <si>
    <t>1.47</t>
  </si>
  <si>
    <t>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</si>
</sst>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b/>
      <i/>
      <sz val="12"/>
      <name val="a_BosaNovaCps"/>
      <family val="5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11"/>
      <name val="Arial"/>
      <family val="2"/>
    </font>
    <font>
      <b/>
      <sz val="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21" borderId="11" xfId="0" applyNumberFormat="1" applyFont="1" applyFill="1" applyBorder="1" applyAlignment="1">
      <alignment horizontal="center"/>
    </xf>
    <xf numFmtId="0" fontId="3" fillId="0" borderId="12" xfId="42" applyNumberFormat="1" applyFont="1" applyBorder="1" applyAlignment="1" applyProtection="1">
      <alignment horizontal="center"/>
      <protection/>
    </xf>
    <xf numFmtId="0" fontId="3" fillId="0" borderId="13" xfId="42" applyNumberFormat="1" applyFont="1" applyBorder="1" applyAlignment="1" applyProtection="1">
      <alignment horizontal="center"/>
      <protection/>
    </xf>
    <xf numFmtId="0" fontId="3" fillId="21" borderId="13" xfId="42" applyNumberFormat="1" applyFont="1" applyFill="1" applyBorder="1" applyAlignment="1" applyProtection="1">
      <alignment horizontal="center"/>
      <protection/>
    </xf>
    <xf numFmtId="0" fontId="3" fillId="0" borderId="0" xfId="42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21" borderId="14" xfId="0" applyNumberFormat="1" applyFont="1" applyFill="1" applyBorder="1" applyAlignment="1">
      <alignment horizontal="center"/>
    </xf>
    <xf numFmtId="0" fontId="3" fillId="0" borderId="15" xfId="42" applyNumberFormat="1" applyFont="1" applyBorder="1" applyAlignment="1" applyProtection="1">
      <alignment horizontal="center"/>
      <protection/>
    </xf>
    <xf numFmtId="0" fontId="3" fillId="0" borderId="16" xfId="42" applyNumberFormat="1" applyFont="1" applyBorder="1" applyAlignment="1" applyProtection="1">
      <alignment horizontal="center"/>
      <protection/>
    </xf>
    <xf numFmtId="0" fontId="3" fillId="21" borderId="17" xfId="0" applyNumberFormat="1" applyFont="1" applyFill="1" applyBorder="1" applyAlignment="1">
      <alignment horizontal="center"/>
    </xf>
    <xf numFmtId="0" fontId="0" fillId="21" borderId="18" xfId="0" applyNumberFormat="1" applyFont="1" applyFill="1" applyBorder="1" applyAlignment="1">
      <alignment horizontal="center"/>
    </xf>
    <xf numFmtId="0" fontId="3" fillId="0" borderId="17" xfId="42" applyNumberFormat="1" applyFont="1" applyBorder="1" applyAlignment="1" applyProtection="1">
      <alignment horizont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7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11" fillId="0" borderId="0" xfId="42" applyFont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0" fillId="21" borderId="19" xfId="42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42" applyFont="1" applyBorder="1" applyAlignment="1" applyProtection="1">
      <alignment/>
      <protection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42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5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22" xfId="42" applyNumberFormat="1" applyFont="1" applyBorder="1" applyAlignment="1" applyProtection="1">
      <alignment horizontal="center"/>
      <protection/>
    </xf>
    <xf numFmtId="0" fontId="0" fillId="0" borderId="23" xfId="42" applyNumberFormat="1" applyFont="1" applyBorder="1" applyAlignment="1" applyProtection="1">
      <alignment horizontal="center"/>
      <protection/>
    </xf>
    <xf numFmtId="0" fontId="0" fillId="0" borderId="24" xfId="42" applyNumberFormat="1" applyFont="1" applyBorder="1" applyAlignment="1" applyProtection="1">
      <alignment horizontal="center"/>
      <protection/>
    </xf>
    <xf numFmtId="0" fontId="0" fillId="0" borderId="25" xfId="42" applyNumberFormat="1" applyFont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4" fillId="24" borderId="27" xfId="42" applyFont="1" applyFill="1" applyBorder="1" applyAlignment="1" applyProtection="1">
      <alignment horizontal="center" vertical="center"/>
      <protection/>
    </xf>
    <xf numFmtId="0" fontId="14" fillId="24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3" fillId="0" borderId="43" xfId="0" applyFont="1" applyBorder="1" applyAlignment="1">
      <alignment horizontal="left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>
      <alignment horizontal="center" vertical="center" wrapText="1"/>
    </xf>
    <xf numFmtId="0" fontId="21" fillId="0" borderId="36" xfId="42" applyFont="1" applyBorder="1" applyAlignment="1" applyProtection="1">
      <alignment horizontal="center" vertical="center" wrapText="1"/>
      <protection/>
    </xf>
    <xf numFmtId="0" fontId="22" fillId="0" borderId="50" xfId="0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23" fillId="0" borderId="36" xfId="42" applyFont="1" applyBorder="1" applyAlignment="1" applyProtection="1">
      <alignment horizontal="center" vertical="center" wrapText="1"/>
      <protection/>
    </xf>
    <xf numFmtId="0" fontId="24" fillId="0" borderId="36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4" borderId="27" xfId="42" applyNumberFormat="1" applyFont="1" applyFill="1" applyBorder="1" applyAlignment="1" applyProtection="1">
      <alignment horizontal="center" vertical="center" wrapText="1"/>
      <protection/>
    </xf>
    <xf numFmtId="0" fontId="17" fillId="4" borderId="55" xfId="42" applyNumberFormat="1" applyFont="1" applyFill="1" applyBorder="1" applyAlignment="1" applyProtection="1">
      <alignment horizontal="center" vertical="center" wrapText="1"/>
      <protection/>
    </xf>
    <xf numFmtId="0" fontId="17" fillId="4" borderId="28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23" fillId="0" borderId="56" xfId="42" applyFont="1" applyBorder="1" applyAlignment="1" applyProtection="1">
      <alignment horizontal="center" vertical="center" wrapText="1"/>
      <protection/>
    </xf>
    <xf numFmtId="0" fontId="24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>
      <alignment horizontal="left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23" fillId="0" borderId="30" xfId="42" applyFont="1" applyBorder="1" applyAlignment="1" applyProtection="1">
      <alignment horizontal="left" vertical="center" wrapText="1"/>
      <protection/>
    </xf>
    <xf numFmtId="0" fontId="26" fillId="0" borderId="30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0" fillId="0" borderId="59" xfId="42" applyFont="1" applyBorder="1" applyAlignment="1" applyProtection="1">
      <alignment horizontal="center" vertical="center" wrapText="1"/>
      <protection/>
    </xf>
    <xf numFmtId="0" fontId="23" fillId="0" borderId="59" xfId="42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9" fillId="0" borderId="32" xfId="0" applyFont="1" applyBorder="1" applyAlignment="1">
      <alignment horizontal="left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left" vertical="center" wrapText="1"/>
    </xf>
    <xf numFmtId="0" fontId="2" fillId="0" borderId="15" xfId="42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4" xfId="42" applyBorder="1" applyAlignment="1" applyProtection="1">
      <alignment horizontal="center" vertical="center" wrapText="1"/>
      <protection/>
    </xf>
    <xf numFmtId="0" fontId="2" fillId="0" borderId="59" xfId="42" applyBorder="1" applyAlignment="1" applyProtection="1">
      <alignment horizontal="center" vertical="center" wrapText="1"/>
      <protection/>
    </xf>
    <xf numFmtId="49" fontId="9" fillId="0" borderId="3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8" fillId="0" borderId="4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vertical="center" wrapText="1"/>
    </xf>
    <xf numFmtId="49" fontId="19" fillId="0" borderId="30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28</xdr:row>
      <xdr:rowOff>28575</xdr:rowOff>
    </xdr:from>
    <xdr:to>
      <xdr:col>7</xdr:col>
      <xdr:colOff>495300</xdr:colOff>
      <xdr:row>31</xdr:row>
      <xdr:rowOff>28575</xdr:rowOff>
    </xdr:to>
    <xdr:pic>
      <xdr:nvPicPr>
        <xdr:cNvPr id="2" name="Рисунок 2" descr="Мухаметшин Р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5772150"/>
          <a:ext cx="1409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30</xdr:row>
      <xdr:rowOff>171450</xdr:rowOff>
    </xdr:from>
    <xdr:to>
      <xdr:col>7</xdr:col>
      <xdr:colOff>561975</xdr:colOff>
      <xdr:row>34</xdr:row>
      <xdr:rowOff>28575</xdr:rowOff>
    </xdr:to>
    <xdr:pic>
      <xdr:nvPicPr>
        <xdr:cNvPr id="3" name="Рисунок 4" descr="Дроков А.Н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627697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26</xdr:row>
      <xdr:rowOff>76200</xdr:rowOff>
    </xdr:from>
    <xdr:to>
      <xdr:col>4</xdr:col>
      <xdr:colOff>571500</xdr:colOff>
      <xdr:row>35</xdr:row>
      <xdr:rowOff>133350</xdr:rowOff>
    </xdr:to>
    <xdr:pic>
      <xdr:nvPicPr>
        <xdr:cNvPr id="4" name="Рисунок 5" descr="сканирование000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5495925"/>
          <a:ext cx="16859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409575</xdr:colOff>
      <xdr:row>2</xdr:row>
      <xdr:rowOff>28575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1994 - 95 г.р.</v>
          </cell>
        </row>
        <row r="3">
          <cell r="A3" t="str">
            <v>26 - 30.10.2010 г.                                                                                             г. Ржев</v>
          </cell>
        </row>
        <row r="6">
          <cell r="A6" t="str">
            <v>Гл. судья, судья МК</v>
          </cell>
        </row>
        <row r="7">
          <cell r="G7" t="str">
            <v>/Краснокамск/</v>
          </cell>
        </row>
        <row r="8">
          <cell r="G8" t="str">
            <v>Дроков А.Н.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38"/>
  <sheetViews>
    <sheetView tabSelected="1" zoomScalePageLayoutView="0" workbookViewId="0" topLeftCell="A16">
      <selection activeCell="A1" sqref="A1:J35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115" t="s">
        <v>23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7.75" customHeight="1" thickBot="1">
      <c r="A2" s="119" t="s">
        <v>21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6" ht="34.5" customHeight="1" thickBot="1">
      <c r="A3" s="29"/>
      <c r="B3" s="116" t="str">
        <f>HYPERLINK('[1]реквизиты'!$A$2)</f>
        <v>Первенство России по самбо среди девушек 1994 - 95 г.р.</v>
      </c>
      <c r="C3" s="117"/>
      <c r="D3" s="117"/>
      <c r="E3" s="117"/>
      <c r="F3" s="117"/>
      <c r="G3" s="117"/>
      <c r="H3" s="117"/>
      <c r="I3" s="118"/>
      <c r="J3" s="30"/>
      <c r="K3" s="30"/>
      <c r="L3" s="30"/>
      <c r="M3" s="30"/>
      <c r="N3" s="27"/>
      <c r="O3" s="27"/>
      <c r="P3" s="27"/>
    </row>
    <row r="4" spans="1:16" ht="26.25" customHeight="1" thickBot="1">
      <c r="A4" s="82" t="str">
        <f>HYPERLINK('[1]реквизиты'!$A$3)</f>
        <v>26 - 30.10.2010 г.                                                                                             г. Ржев</v>
      </c>
      <c r="B4" s="82"/>
      <c r="C4" s="82"/>
      <c r="D4" s="82"/>
      <c r="E4" s="82"/>
      <c r="F4" s="82"/>
      <c r="G4" s="82"/>
      <c r="H4" s="82"/>
      <c r="I4" s="82"/>
      <c r="J4" s="82"/>
      <c r="K4" s="28"/>
      <c r="L4" s="28"/>
      <c r="M4" s="28"/>
      <c r="N4" s="28"/>
      <c r="O4" s="28"/>
      <c r="P4" s="28"/>
    </row>
    <row r="5" spans="1:9" ht="27.75" customHeight="1" thickBot="1">
      <c r="A5" s="3"/>
      <c r="E5" s="3"/>
      <c r="H5" s="51" t="str">
        <f>HYPERLINK('пр.взвешивания'!D3)</f>
        <v>в.к.  38  кг.</v>
      </c>
      <c r="I5" s="52"/>
    </row>
    <row r="6" spans="1:9" ht="13.5" thickBot="1">
      <c r="A6" s="83" t="s">
        <v>0</v>
      </c>
      <c r="B6" s="83" t="s">
        <v>6</v>
      </c>
      <c r="C6" s="83" t="s">
        <v>7</v>
      </c>
      <c r="D6" s="83" t="s">
        <v>8</v>
      </c>
      <c r="E6" s="112" t="s">
        <v>9</v>
      </c>
      <c r="F6" s="113"/>
      <c r="G6" s="114"/>
      <c r="H6" s="120" t="s">
        <v>10</v>
      </c>
      <c r="I6" s="83" t="s">
        <v>11</v>
      </c>
    </row>
    <row r="7" spans="1:9" ht="13.5" thickBot="1">
      <c r="A7" s="84"/>
      <c r="B7" s="84"/>
      <c r="C7" s="84"/>
      <c r="D7" s="89"/>
      <c r="E7" s="4">
        <v>1</v>
      </c>
      <c r="F7" s="36">
        <v>2</v>
      </c>
      <c r="G7" s="37">
        <v>3</v>
      </c>
      <c r="H7" s="121"/>
      <c r="I7" s="84"/>
    </row>
    <row r="8" spans="1:9" ht="12.75">
      <c r="A8" s="85">
        <v>1</v>
      </c>
      <c r="B8" s="87" t="str">
        <f>VLOOKUP(A8,'пр.взвешивания'!B6:E11,2,FALSE)</f>
        <v>МИШАРОВА Лиана Анатольевна</v>
      </c>
      <c r="C8" s="127" t="str">
        <f>VLOOKUP(A8,'пр.взвешивания'!B6:E11,3,FALSE)</f>
        <v>26.08.94                             1 р.</v>
      </c>
      <c r="D8" s="129" t="str">
        <f>VLOOKUP(A8,'пр.взвешивания'!B6:E11,4,FALSE)</f>
        <v>Республика Татарстан, г. Казань</v>
      </c>
      <c r="E8" s="20"/>
      <c r="F8" s="22">
        <v>4</v>
      </c>
      <c r="G8" s="21">
        <v>3</v>
      </c>
      <c r="H8" s="124">
        <f>SUM(E8:G8)</f>
        <v>7</v>
      </c>
      <c r="I8" s="122">
        <v>1</v>
      </c>
    </row>
    <row r="9" spans="1:9" ht="12.75">
      <c r="A9" s="86"/>
      <c r="B9" s="88"/>
      <c r="C9" s="128"/>
      <c r="D9" s="130"/>
      <c r="E9" s="12"/>
      <c r="F9" s="45" t="s">
        <v>40</v>
      </c>
      <c r="G9" s="47" t="s">
        <v>41</v>
      </c>
      <c r="H9" s="97"/>
      <c r="I9" s="63"/>
    </row>
    <row r="10" spans="1:9" ht="12.75">
      <c r="A10" s="86">
        <v>2</v>
      </c>
      <c r="B10" s="91" t="str">
        <f>VLOOKUP(A10,'пр.взвешивания'!B8:E13,2,FALSE)</f>
        <v>ГОСУДАРЕВА Галина Юрьевна</v>
      </c>
      <c r="C10" s="93" t="str">
        <f>VLOOKUP(A10,'пр.взвешивания'!B8:E13,3,FALSE)</f>
        <v>06.10.94                                    1 юн.р.</v>
      </c>
      <c r="D10" s="98" t="str">
        <f>VLOOKUP(A10,'пр.взвешивания'!B8:E13,4,FALSE)</f>
        <v>Московская обл., г. Воскресенск, МО</v>
      </c>
      <c r="E10" s="13">
        <v>0</v>
      </c>
      <c r="F10" s="23"/>
      <c r="G10" s="14">
        <v>0</v>
      </c>
      <c r="H10" s="97">
        <f>SUM(E10:G10)</f>
        <v>0</v>
      </c>
      <c r="I10" s="62" t="s">
        <v>43</v>
      </c>
    </row>
    <row r="11" spans="1:9" ht="13.5" thickBot="1">
      <c r="A11" s="86"/>
      <c r="B11" s="101"/>
      <c r="C11" s="102"/>
      <c r="D11" s="99"/>
      <c r="E11" s="46" t="s">
        <v>40</v>
      </c>
      <c r="F11" s="24"/>
      <c r="G11" s="49" t="s">
        <v>42</v>
      </c>
      <c r="H11" s="97"/>
      <c r="I11" s="63"/>
    </row>
    <row r="12" spans="1:9" ht="12.75">
      <c r="A12" s="86">
        <v>3</v>
      </c>
      <c r="B12" s="91" t="str">
        <f>VLOOKUP(A12,'пр.взвешивания'!B10:E15,2,FALSE)</f>
        <v>ХОХЛОВА Ольга Владимировна</v>
      </c>
      <c r="C12" s="93" t="str">
        <f>VLOOKUP(A12,'пр.взвешивания'!B10:E15,3,FALSE)</f>
        <v>02.07.96                                     1 р.</v>
      </c>
      <c r="D12" s="95" t="str">
        <f>VLOOKUP(A12,'пр.взвешивания'!B10:E15,4,FALSE)</f>
        <v>Выксунский р-н, г. Выкса</v>
      </c>
      <c r="E12" s="13">
        <v>1</v>
      </c>
      <c r="F12" s="25">
        <v>4</v>
      </c>
      <c r="G12" s="15"/>
      <c r="H12" s="97">
        <f>SUM(E12:G12)</f>
        <v>5</v>
      </c>
      <c r="I12" s="125">
        <v>2</v>
      </c>
    </row>
    <row r="13" spans="1:9" ht="13.5" thickBot="1">
      <c r="A13" s="123"/>
      <c r="B13" s="92"/>
      <c r="C13" s="94"/>
      <c r="D13" s="96"/>
      <c r="E13" s="48" t="s">
        <v>41</v>
      </c>
      <c r="F13" s="49" t="s">
        <v>42</v>
      </c>
      <c r="G13" s="33"/>
      <c r="H13" s="100"/>
      <c r="I13" s="126"/>
    </row>
    <row r="17" spans="1:10" ht="21" customHeight="1">
      <c r="A17" s="119" t="s">
        <v>22</v>
      </c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0" ht="21" customHeight="1" thickBo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2.75" customHeight="1">
      <c r="A19" s="74" t="s">
        <v>11</v>
      </c>
      <c r="B19" s="77" t="s">
        <v>1</v>
      </c>
      <c r="C19" s="58" t="s">
        <v>2</v>
      </c>
      <c r="D19" s="59"/>
      <c r="E19" s="59" t="s">
        <v>3</v>
      </c>
      <c r="F19" s="59"/>
      <c r="G19" s="59" t="s">
        <v>4</v>
      </c>
      <c r="H19" s="104" t="s">
        <v>5</v>
      </c>
      <c r="I19" s="105"/>
      <c r="J19" s="106"/>
    </row>
    <row r="20" spans="1:10" ht="13.5" thickBot="1">
      <c r="A20" s="75"/>
      <c r="B20" s="78"/>
      <c r="C20" s="60"/>
      <c r="D20" s="61"/>
      <c r="E20" s="61"/>
      <c r="F20" s="61"/>
      <c r="G20" s="61"/>
      <c r="H20" s="107"/>
      <c r="I20" s="108"/>
      <c r="J20" s="109"/>
    </row>
    <row r="21" spans="1:11" ht="12" customHeight="1">
      <c r="A21" s="70">
        <v>1</v>
      </c>
      <c r="B21" s="72" t="str">
        <f>VLOOKUP(K21,'пр.взвешивания'!B6:G11,2,FALSE)</f>
        <v>МИШАРОВА Лиана Анатольевна</v>
      </c>
      <c r="C21" s="90" t="str">
        <f>VLOOKUP(K21,'пр.взвешивания'!B6:G11,3,FALSE)</f>
        <v>26.08.94                             1 р.</v>
      </c>
      <c r="D21" s="57"/>
      <c r="E21" s="57" t="str">
        <f>VLOOKUP(K21,'пр.взвешивания'!B6:G11,4,FALSE)</f>
        <v>Республика Татарстан, г. Казань</v>
      </c>
      <c r="F21" s="57"/>
      <c r="G21" s="103"/>
      <c r="H21" s="110" t="str">
        <f>VLOOKUP(K21,'пр.взвешивания'!B6:G11,6,FALSE)</f>
        <v>Сайфуллинов К.И.</v>
      </c>
      <c r="I21" s="110"/>
      <c r="J21" s="111"/>
      <c r="K21" s="50">
        <v>1</v>
      </c>
    </row>
    <row r="22" spans="1:11" ht="12" customHeight="1">
      <c r="A22" s="71"/>
      <c r="B22" s="73"/>
      <c r="C22" s="53"/>
      <c r="D22" s="54"/>
      <c r="E22" s="54"/>
      <c r="F22" s="54"/>
      <c r="G22" s="64"/>
      <c r="H22" s="66"/>
      <c r="I22" s="66"/>
      <c r="J22" s="67"/>
      <c r="K22" s="50"/>
    </row>
    <row r="23" spans="1:11" ht="12" customHeight="1">
      <c r="A23" s="76">
        <v>2</v>
      </c>
      <c r="B23" s="73" t="str">
        <f>VLOOKUP(K23,'пр.взвешивания'!B6:G13,2,FALSE)</f>
        <v>ХОХЛОВА Ольга Владимировна</v>
      </c>
      <c r="C23" s="53" t="str">
        <f>VLOOKUP(K23,'пр.взвешивания'!B6:G13,3,FALSE)</f>
        <v>02.07.96                                     1 р.</v>
      </c>
      <c r="D23" s="54"/>
      <c r="E23" s="54" t="str">
        <f>VLOOKUP(K23,'пр.взвешивания'!B6:G13,4,FALSE)</f>
        <v>Выксунский р-н, г. Выкса</v>
      </c>
      <c r="F23" s="54"/>
      <c r="G23" s="64"/>
      <c r="H23" s="66" t="str">
        <f>VLOOKUP(K23,'пр.взвешивания'!B6:G13,6,FALSE)</f>
        <v>Рогов Д.С.</v>
      </c>
      <c r="I23" s="66"/>
      <c r="J23" s="67"/>
      <c r="K23" s="50">
        <v>3</v>
      </c>
    </row>
    <row r="24" spans="1:11" ht="12" customHeight="1">
      <c r="A24" s="76"/>
      <c r="B24" s="73"/>
      <c r="C24" s="53"/>
      <c r="D24" s="54"/>
      <c r="E24" s="54"/>
      <c r="F24" s="54"/>
      <c r="G24" s="64"/>
      <c r="H24" s="66"/>
      <c r="I24" s="66"/>
      <c r="J24" s="67"/>
      <c r="K24" s="50"/>
    </row>
    <row r="25" spans="1:11" ht="12" customHeight="1">
      <c r="A25" s="80">
        <v>3</v>
      </c>
      <c r="B25" s="73" t="str">
        <f>VLOOKUP(K25,'пр.взвешивания'!B6:G15,2,FALSE)</f>
        <v>ГОСУДАРЕВА Галина Юрьевна</v>
      </c>
      <c r="C25" s="53" t="str">
        <f>VLOOKUP(K25,'пр.взвешивания'!B6:G15,3,FALSE)</f>
        <v>06.10.94                                    1 юн.р.</v>
      </c>
      <c r="D25" s="54"/>
      <c r="E25" s="54" t="str">
        <f>VLOOKUP(K25,'пр.взвешивания'!B6:G15,4,FALSE)</f>
        <v>Московская обл., г. Воскресенск, МО</v>
      </c>
      <c r="F25" s="54"/>
      <c r="G25" s="64"/>
      <c r="H25" s="66" t="str">
        <f>VLOOKUP(K25,'пр.взвешивания'!B6:G15,6,FALSE)</f>
        <v>Государев Ю.А.</v>
      </c>
      <c r="I25" s="66"/>
      <c r="J25" s="67"/>
      <c r="K25" s="50">
        <v>2</v>
      </c>
    </row>
    <row r="26" spans="1:11" ht="12" customHeight="1" thickBot="1">
      <c r="A26" s="81"/>
      <c r="B26" s="79"/>
      <c r="C26" s="55"/>
      <c r="D26" s="56"/>
      <c r="E26" s="56"/>
      <c r="F26" s="56"/>
      <c r="G26" s="65"/>
      <c r="H26" s="68"/>
      <c r="I26" s="68"/>
      <c r="J26" s="69"/>
      <c r="K26" s="50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9" ht="15.75">
      <c r="A30" s="16" t="str">
        <f>HYPERLINK('[1]реквизиты'!$A$6)</f>
        <v>Гл. судья, судья МК</v>
      </c>
      <c r="B30" s="9"/>
      <c r="C30" s="9"/>
      <c r="D30" s="41"/>
      <c r="E30" s="34"/>
      <c r="F30" s="34"/>
      <c r="G30" s="31"/>
      <c r="H30" s="31"/>
      <c r="I30" s="42" t="s">
        <v>38</v>
      </c>
    </row>
    <row r="31" spans="1:9" ht="15.75">
      <c r="A31" s="9"/>
      <c r="B31" s="9"/>
      <c r="C31" s="9"/>
      <c r="D31" s="41"/>
      <c r="E31" s="34"/>
      <c r="F31" s="34"/>
      <c r="G31" s="43"/>
      <c r="H31" s="43"/>
      <c r="I31" s="43" t="str">
        <f>HYPERLINK('[1]реквизиты'!$G$7)</f>
        <v>/Краснокамск/</v>
      </c>
    </row>
    <row r="32" spans="1:9" ht="12.75">
      <c r="A32" s="10"/>
      <c r="B32" s="10"/>
      <c r="C32" s="10"/>
      <c r="D32" s="41"/>
      <c r="E32" s="44"/>
      <c r="F32" s="44"/>
      <c r="G32" s="41"/>
      <c r="H32" s="41"/>
      <c r="I32" s="41"/>
    </row>
    <row r="33" spans="1:9" ht="15.75">
      <c r="A33" s="16" t="s">
        <v>24</v>
      </c>
      <c r="B33" s="9"/>
      <c r="C33" s="9"/>
      <c r="D33" s="41"/>
      <c r="E33" s="34"/>
      <c r="F33" s="34"/>
      <c r="G33" s="31"/>
      <c r="H33" s="31"/>
      <c r="I33" s="31" t="str">
        <f>HYPERLINK('[1]реквизиты'!$G$8)</f>
        <v>Дроков А.Н.</v>
      </c>
    </row>
    <row r="34" spans="1:9" ht="12.75">
      <c r="A34" s="10"/>
      <c r="B34" s="10"/>
      <c r="C34" s="10"/>
      <c r="D34" s="41"/>
      <c r="E34" s="41"/>
      <c r="F34" s="41"/>
      <c r="G34" s="43"/>
      <c r="H34" s="43"/>
      <c r="I34" s="43" t="str">
        <f>HYPERLINK('[1]реквизиты'!$G$9)</f>
        <v>/Москва/</v>
      </c>
    </row>
    <row r="35" spans="1:8" ht="12.75">
      <c r="A35" s="10"/>
      <c r="B35" s="10"/>
      <c r="C35" s="10"/>
      <c r="D35" s="41"/>
      <c r="E35" s="41"/>
      <c r="F35" s="41"/>
      <c r="G35" s="43">
        <f>HYPERLINK('[1]реквизиты'!$G$23)</f>
      </c>
      <c r="H35" s="41"/>
    </row>
    <row r="36" spans="1:9" ht="12.75">
      <c r="A36" s="39"/>
      <c r="B36" s="39"/>
      <c r="C36" s="39"/>
      <c r="D36" s="18"/>
      <c r="E36" s="18"/>
      <c r="F36" s="18"/>
      <c r="G36" s="38"/>
      <c r="H36" s="18"/>
      <c r="I36" s="2"/>
    </row>
    <row r="37" spans="1:9" ht="12.75">
      <c r="A37" s="40"/>
      <c r="B37" s="40"/>
      <c r="C37" s="40"/>
      <c r="D37" s="18"/>
      <c r="E37" s="18"/>
      <c r="F37" s="18"/>
      <c r="G37" s="38"/>
      <c r="H37" s="18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</sheetData>
  <sheetProtection/>
  <mergeCells count="58">
    <mergeCell ref="A10:A11"/>
    <mergeCell ref="A1:J1"/>
    <mergeCell ref="B3:I3"/>
    <mergeCell ref="A2:J2"/>
    <mergeCell ref="A17:J17"/>
    <mergeCell ref="H6:H7"/>
    <mergeCell ref="I6:I7"/>
    <mergeCell ref="I8:I9"/>
    <mergeCell ref="A6:A7"/>
    <mergeCell ref="B6:B7"/>
    <mergeCell ref="A12:A13"/>
    <mergeCell ref="B12:B13"/>
    <mergeCell ref="C12:C13"/>
    <mergeCell ref="D12:D13"/>
    <mergeCell ref="H10:H11"/>
    <mergeCell ref="D10:D11"/>
    <mergeCell ref="H12:H13"/>
    <mergeCell ref="B10:B11"/>
    <mergeCell ref="C10:C11"/>
    <mergeCell ref="A4:J4"/>
    <mergeCell ref="C6:C7"/>
    <mergeCell ref="A8:A9"/>
    <mergeCell ref="B8:B9"/>
    <mergeCell ref="D6:D7"/>
    <mergeCell ref="E6:G6"/>
    <mergeCell ref="H8:H9"/>
    <mergeCell ref="C8:C9"/>
    <mergeCell ref="D8:D9"/>
    <mergeCell ref="A23:A24"/>
    <mergeCell ref="B19:B20"/>
    <mergeCell ref="B23:B24"/>
    <mergeCell ref="B25:B26"/>
    <mergeCell ref="A25:A26"/>
    <mergeCell ref="G19:G20"/>
    <mergeCell ref="A21:A22"/>
    <mergeCell ref="B21:B22"/>
    <mergeCell ref="A19:A20"/>
    <mergeCell ref="C21:D22"/>
    <mergeCell ref="G21:G22"/>
    <mergeCell ref="G25:G26"/>
    <mergeCell ref="H23:J24"/>
    <mergeCell ref="H25:J26"/>
    <mergeCell ref="E25:F26"/>
    <mergeCell ref="G23:G24"/>
    <mergeCell ref="C25:D26"/>
    <mergeCell ref="C23:D24"/>
    <mergeCell ref="E21:F22"/>
    <mergeCell ref="C19:D20"/>
    <mergeCell ref="E19:F20"/>
    <mergeCell ref="E23:F24"/>
    <mergeCell ref="K21:K22"/>
    <mergeCell ref="K23:K24"/>
    <mergeCell ref="K25:K26"/>
    <mergeCell ref="H5:I5"/>
    <mergeCell ref="I10:I11"/>
    <mergeCell ref="H19:J20"/>
    <mergeCell ref="H21:J22"/>
    <mergeCell ref="I12:I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28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67" t="s">
        <v>16</v>
      </c>
      <c r="B1" s="167"/>
      <c r="C1" s="167"/>
      <c r="D1" s="167"/>
      <c r="E1" s="167"/>
      <c r="F1" s="167"/>
      <c r="G1" s="167"/>
      <c r="H1" s="167"/>
    </row>
    <row r="2" spans="1:8" ht="22.5" customHeight="1">
      <c r="A2" s="11"/>
      <c r="B2" s="11" t="s">
        <v>17</v>
      </c>
      <c r="C2" s="11"/>
      <c r="D2" s="11"/>
      <c r="E2" s="19" t="str">
        <f>HYPERLINK('пр.взвешивания'!D3)</f>
        <v>в.к.  38  кг.</v>
      </c>
      <c r="F2" s="11"/>
      <c r="G2" s="11"/>
      <c r="H2" s="11"/>
    </row>
    <row r="3" spans="1:8" ht="12.75">
      <c r="A3" s="168" t="s">
        <v>0</v>
      </c>
      <c r="B3" s="168" t="s">
        <v>6</v>
      </c>
      <c r="C3" s="168" t="s">
        <v>7</v>
      </c>
      <c r="D3" s="168" t="s">
        <v>8</v>
      </c>
      <c r="E3" s="168" t="s">
        <v>12</v>
      </c>
      <c r="F3" s="168" t="s">
        <v>18</v>
      </c>
      <c r="G3" s="168" t="s">
        <v>13</v>
      </c>
      <c r="H3" s="168" t="s">
        <v>14</v>
      </c>
    </row>
    <row r="4" spans="1:8" ht="12.75">
      <c r="A4" s="132"/>
      <c r="B4" s="132"/>
      <c r="C4" s="132"/>
      <c r="D4" s="132"/>
      <c r="E4" s="132"/>
      <c r="F4" s="132"/>
      <c r="G4" s="132"/>
      <c r="H4" s="132"/>
    </row>
    <row r="5" spans="1:8" ht="12.75">
      <c r="A5" s="166">
        <v>1</v>
      </c>
      <c r="B5" s="153" t="str">
        <f>HYPERLINK('пр.взвешивания'!C6)</f>
        <v>МИШАРОВА Лиана Анатольевна</v>
      </c>
      <c r="C5" s="155" t="str">
        <f>HYPERLINK('пр.взвешивания'!D6)</f>
        <v>26.08.94                             1 р.</v>
      </c>
      <c r="D5" s="137" t="str">
        <f>HYPERLINK('пр.взвешивания'!E6)</f>
        <v>Республика Татарстан, г. Казань</v>
      </c>
      <c r="E5" s="136"/>
      <c r="F5" s="164"/>
      <c r="G5" s="140"/>
      <c r="H5" s="132"/>
    </row>
    <row r="6" spans="1:8" ht="12.75">
      <c r="A6" s="166"/>
      <c r="B6" s="134"/>
      <c r="C6" s="136"/>
      <c r="D6" s="138"/>
      <c r="E6" s="136"/>
      <c r="F6" s="136"/>
      <c r="G6" s="141"/>
      <c r="H6" s="160"/>
    </row>
    <row r="7" spans="1:8" ht="12.75">
      <c r="A7" s="132">
        <v>2</v>
      </c>
      <c r="B7" s="133" t="str">
        <f>HYPERLINK('пр.взвешивания'!C8)</f>
        <v>ГОСУДАРЕВА Галина Юрьевна</v>
      </c>
      <c r="C7" s="135" t="str">
        <f>HYPERLINK('пр.взвешивания'!D8)</f>
        <v>06.10.94                                    1 юн.р.</v>
      </c>
      <c r="D7" s="137" t="str">
        <f>HYPERLINK('пр.взвешивания'!E8)</f>
        <v>Московская обл., г. Воскресенск, МО</v>
      </c>
      <c r="E7" s="61"/>
      <c r="F7" s="61"/>
      <c r="G7" s="132"/>
      <c r="H7" s="160"/>
    </row>
    <row r="8" spans="1:8" ht="13.5" thickBot="1">
      <c r="A8" s="161"/>
      <c r="B8" s="154"/>
      <c r="C8" s="156"/>
      <c r="D8" s="157"/>
      <c r="E8" s="165"/>
      <c r="F8" s="165"/>
      <c r="G8" s="159"/>
      <c r="H8" s="161"/>
    </row>
    <row r="9" spans="1:8" ht="12.75">
      <c r="A9" s="132">
        <v>3</v>
      </c>
      <c r="B9" s="133" t="str">
        <f>HYPERLINK('пр.взвешивания'!C10)</f>
        <v>ХОХЛОВА Ольга Владимировна</v>
      </c>
      <c r="C9" s="135" t="str">
        <f>HYPERLINK('пр.взвешивания'!D10)</f>
        <v>02.07.96                                     1 р.</v>
      </c>
      <c r="D9" s="137" t="str">
        <f>HYPERLINK('пр.взвешивания'!E10)</f>
        <v>Выксунский р-н, г. Выкса</v>
      </c>
      <c r="E9" s="61" t="s">
        <v>39</v>
      </c>
      <c r="F9" s="61"/>
      <c r="G9" s="132"/>
      <c r="H9" s="132"/>
    </row>
    <row r="10" spans="1:8" ht="12.75">
      <c r="A10" s="142"/>
      <c r="B10" s="134"/>
      <c r="C10" s="136"/>
      <c r="D10" s="138"/>
      <c r="E10" s="148"/>
      <c r="F10" s="148"/>
      <c r="G10" s="131"/>
      <c r="H10" s="131"/>
    </row>
    <row r="11" spans="1:8" ht="21.75" customHeight="1">
      <c r="A11" s="11"/>
      <c r="B11" s="11" t="s">
        <v>19</v>
      </c>
      <c r="C11" s="11"/>
      <c r="D11" s="11"/>
      <c r="E11" s="19" t="str">
        <f>HYPERLINK('пр.взвешивания'!D3)</f>
        <v>в.к.  38  кг.</v>
      </c>
      <c r="F11" s="11"/>
      <c r="G11" s="11"/>
      <c r="H11" s="11"/>
    </row>
    <row r="12" spans="1:8" ht="12.75">
      <c r="A12" s="132" t="s">
        <v>0</v>
      </c>
      <c r="B12" s="132" t="s">
        <v>6</v>
      </c>
      <c r="C12" s="132" t="s">
        <v>7</v>
      </c>
      <c r="D12" s="132" t="s">
        <v>8</v>
      </c>
      <c r="E12" s="132" t="s">
        <v>12</v>
      </c>
      <c r="F12" s="132" t="s">
        <v>18</v>
      </c>
      <c r="G12" s="132" t="s">
        <v>13</v>
      </c>
      <c r="H12" s="132" t="s">
        <v>14</v>
      </c>
    </row>
    <row r="13" spans="1:8" ht="12.75">
      <c r="A13" s="131"/>
      <c r="B13" s="131"/>
      <c r="C13" s="131"/>
      <c r="D13" s="131"/>
      <c r="E13" s="131"/>
      <c r="F13" s="131"/>
      <c r="G13" s="131"/>
      <c r="H13" s="131"/>
    </row>
    <row r="14" spans="1:8" ht="12.75" customHeight="1">
      <c r="A14" s="151">
        <v>1</v>
      </c>
      <c r="B14" s="153" t="str">
        <f>HYPERLINK('пр.взвешивания'!C6)</f>
        <v>МИШАРОВА Лиана Анатольевна</v>
      </c>
      <c r="C14" s="155" t="str">
        <f>HYPERLINK('пр.взвешивания'!D6)</f>
        <v>26.08.94                             1 р.</v>
      </c>
      <c r="D14" s="137" t="str">
        <f>HYPERLINK('пр.взвешивания'!E6)</f>
        <v>Республика Татарстан, г. Казань</v>
      </c>
      <c r="E14" s="61"/>
      <c r="F14" s="139"/>
      <c r="G14" s="140"/>
      <c r="H14" s="132"/>
    </row>
    <row r="15" spans="1:8" ht="12.75">
      <c r="A15" s="152"/>
      <c r="B15" s="134"/>
      <c r="C15" s="136"/>
      <c r="D15" s="138"/>
      <c r="E15" s="148"/>
      <c r="F15" s="131"/>
      <c r="G15" s="141"/>
      <c r="H15" s="160"/>
    </row>
    <row r="16" spans="1:8" ht="12.75" customHeight="1">
      <c r="A16" s="132">
        <v>3</v>
      </c>
      <c r="B16" s="133" t="str">
        <f>HYPERLINK('пр.взвешивания'!C10)</f>
        <v>ХОХЛОВА Ольга Владимировна</v>
      </c>
      <c r="C16" s="135" t="str">
        <f>HYPERLINK('пр.взвешивания'!D10)</f>
        <v>02.07.96                                     1 р.</v>
      </c>
      <c r="D16" s="137" t="str">
        <f>HYPERLINK('пр.взвешивания'!E10)</f>
        <v>Выксунский р-н, г. Выкса</v>
      </c>
      <c r="E16" s="61"/>
      <c r="F16" s="61"/>
      <c r="G16" s="132"/>
      <c r="H16" s="160"/>
    </row>
    <row r="17" spans="1:8" ht="13.5" thickBot="1">
      <c r="A17" s="159"/>
      <c r="B17" s="154"/>
      <c r="C17" s="156"/>
      <c r="D17" s="157"/>
      <c r="E17" s="159"/>
      <c r="F17" s="159"/>
      <c r="G17" s="159"/>
      <c r="H17" s="161"/>
    </row>
    <row r="18" spans="1:8" ht="12.75" customHeight="1">
      <c r="A18" s="143">
        <v>2</v>
      </c>
      <c r="B18" s="144" t="str">
        <f>HYPERLINK('пр.взвешивания'!C8)</f>
        <v>ГОСУДАРЕВА Галина Юрьевна</v>
      </c>
      <c r="C18" s="145" t="str">
        <f>HYPERLINK('пр.взвешивания'!D8)</f>
        <v>06.10.94                                    1 юн.р.</v>
      </c>
      <c r="D18" s="146" t="str">
        <f>HYPERLINK('пр.взвешивания'!E8)</f>
        <v>Московская обл., г. Воскресенск, МО</v>
      </c>
      <c r="E18" s="147" t="s">
        <v>39</v>
      </c>
      <c r="F18" s="149"/>
      <c r="G18" s="150"/>
      <c r="H18" s="158"/>
    </row>
    <row r="19" spans="1:8" ht="12.75">
      <c r="A19" s="131"/>
      <c r="B19" s="134"/>
      <c r="C19" s="136"/>
      <c r="D19" s="138"/>
      <c r="E19" s="148"/>
      <c r="F19" s="131"/>
      <c r="G19" s="141"/>
      <c r="H19" s="131"/>
    </row>
    <row r="20" spans="1:8" ht="20.25" customHeight="1">
      <c r="A20" s="11"/>
      <c r="B20" s="11" t="s">
        <v>20</v>
      </c>
      <c r="C20" s="11"/>
      <c r="D20" s="11"/>
      <c r="E20" s="19" t="str">
        <f>HYPERLINK('пр.взвешивания'!D3)</f>
        <v>в.к.  38  кг.</v>
      </c>
      <c r="F20" s="11"/>
      <c r="G20" s="11"/>
      <c r="H20" s="11"/>
    </row>
    <row r="21" spans="1:8" ht="12.75">
      <c r="A21" s="132" t="s">
        <v>0</v>
      </c>
      <c r="B21" s="132" t="s">
        <v>6</v>
      </c>
      <c r="C21" s="132" t="s">
        <v>7</v>
      </c>
      <c r="D21" s="132" t="s">
        <v>8</v>
      </c>
      <c r="E21" s="132" t="s">
        <v>12</v>
      </c>
      <c r="F21" s="132" t="s">
        <v>18</v>
      </c>
      <c r="G21" s="132" t="s">
        <v>13</v>
      </c>
      <c r="H21" s="132" t="s">
        <v>14</v>
      </c>
    </row>
    <row r="22" spans="1:8" ht="12.75">
      <c r="A22" s="131"/>
      <c r="B22" s="131"/>
      <c r="C22" s="131"/>
      <c r="D22" s="131"/>
      <c r="E22" s="131"/>
      <c r="F22" s="131"/>
      <c r="G22" s="131"/>
      <c r="H22" s="131"/>
    </row>
    <row r="23" spans="1:8" ht="12.75" customHeight="1">
      <c r="A23" s="151">
        <v>1</v>
      </c>
      <c r="B23" s="153" t="str">
        <f>HYPERLINK('пр.взвешивания'!C6)</f>
        <v>МИШАРОВА Лиана Анатольевна</v>
      </c>
      <c r="C23" s="155" t="str">
        <f>HYPERLINK('пр.взвешивания'!D6)</f>
        <v>26.08.94                             1 р.</v>
      </c>
      <c r="D23" s="137" t="str">
        <f>HYPERLINK('пр.взвешивания'!E6)</f>
        <v>Республика Татарстан, г. Казань</v>
      </c>
      <c r="E23" s="61" t="s">
        <v>39</v>
      </c>
      <c r="F23" s="139"/>
      <c r="G23" s="140"/>
      <c r="H23" s="132"/>
    </row>
    <row r="24" spans="1:8" ht="13.5" thickBot="1">
      <c r="A24" s="152"/>
      <c r="B24" s="154"/>
      <c r="C24" s="156"/>
      <c r="D24" s="157"/>
      <c r="E24" s="148"/>
      <c r="F24" s="131"/>
      <c r="G24" s="141"/>
      <c r="H24" s="142"/>
    </row>
    <row r="25" spans="1:8" ht="12.75" customHeight="1">
      <c r="A25" s="143">
        <v>3</v>
      </c>
      <c r="B25" s="144" t="str">
        <f>HYPERLINK('пр.взвешивания'!C10)</f>
        <v>ХОХЛОВА Ольга Владимировна</v>
      </c>
      <c r="C25" s="145" t="str">
        <f>HYPERLINK('пр.взвешивания'!D10)</f>
        <v>02.07.96                                     1 р.</v>
      </c>
      <c r="D25" s="146" t="str">
        <f>HYPERLINK('пр.взвешивания'!E10)</f>
        <v>Выксунский р-н, г. Выкса</v>
      </c>
      <c r="E25" s="147"/>
      <c r="F25" s="149"/>
      <c r="G25" s="150"/>
      <c r="H25" s="158"/>
    </row>
    <row r="26" spans="1:8" ht="12.75">
      <c r="A26" s="131"/>
      <c r="B26" s="134"/>
      <c r="C26" s="136"/>
      <c r="D26" s="138"/>
      <c r="E26" s="148"/>
      <c r="F26" s="131"/>
      <c r="G26" s="141"/>
      <c r="H26" s="162"/>
    </row>
    <row r="27" spans="1:8" ht="12.75" customHeight="1">
      <c r="A27" s="132">
        <v>2</v>
      </c>
      <c r="B27" s="133" t="str">
        <f>HYPERLINK('пр.взвешивания'!C8)</f>
        <v>ГОСУДАРЕВА Галина Юрьевна</v>
      </c>
      <c r="C27" s="135" t="str">
        <f>HYPERLINK('пр.взвешивания'!D8)</f>
        <v>06.10.94                                    1 юн.р.</v>
      </c>
      <c r="D27" s="137" t="str">
        <f>HYPERLINK('пр.взвешивания'!E8)</f>
        <v>Московская обл., г. Воскресенск, МО</v>
      </c>
      <c r="E27" s="61"/>
      <c r="F27" s="61"/>
      <c r="G27" s="132"/>
      <c r="H27" s="162"/>
    </row>
    <row r="28" spans="1:8" ht="12.75">
      <c r="A28" s="131"/>
      <c r="B28" s="134"/>
      <c r="C28" s="136"/>
      <c r="D28" s="138"/>
      <c r="E28" s="131"/>
      <c r="F28" s="131"/>
      <c r="G28" s="131"/>
      <c r="H28" s="163"/>
    </row>
  </sheetData>
  <sheetProtection/>
  <mergeCells count="94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A5:A6"/>
    <mergeCell ref="H9:H10"/>
    <mergeCell ref="A12:A13"/>
    <mergeCell ref="B12:B13"/>
    <mergeCell ref="C12:C13"/>
    <mergeCell ref="D12:D13"/>
    <mergeCell ref="E12:E13"/>
    <mergeCell ref="H5:H8"/>
    <mergeCell ref="H14:H17"/>
    <mergeCell ref="H25:H28"/>
    <mergeCell ref="A9:A10"/>
    <mergeCell ref="B9:B10"/>
    <mergeCell ref="C9:C10"/>
    <mergeCell ref="D9:D10"/>
    <mergeCell ref="E9:E10"/>
    <mergeCell ref="F9:F10"/>
    <mergeCell ref="G9:G10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E23:E24"/>
    <mergeCell ref="H18:H19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F23:F24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F27:F28"/>
    <mergeCell ref="G27:G28"/>
    <mergeCell ref="A27:A28"/>
    <mergeCell ref="B27:B28"/>
    <mergeCell ref="C27:C28"/>
    <mergeCell ref="D27:D28"/>
    <mergeCell ref="E27:E2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69" t="str">
        <f>HYPERLINK('[1]реквизиты'!$A$2)</f>
        <v>Первенство России по самбо среди девушек 1994 - 95 г.р.</v>
      </c>
      <c r="B1" s="170"/>
      <c r="C1" s="170"/>
      <c r="D1" s="170"/>
      <c r="E1" s="170"/>
      <c r="F1" s="170"/>
      <c r="G1" s="170"/>
      <c r="H1" s="1"/>
      <c r="I1" s="1"/>
    </row>
    <row r="2" spans="1:9" ht="18" customHeight="1">
      <c r="A2" s="82" t="str">
        <f>HYPERLINK('[1]реквизиты'!$A$3)</f>
        <v>26 - 30.10.2010 г.                                                                                             г. Ржев</v>
      </c>
      <c r="B2" s="82"/>
      <c r="C2" s="82"/>
      <c r="D2" s="82"/>
      <c r="E2" s="82"/>
      <c r="F2" s="82"/>
      <c r="G2" s="82"/>
      <c r="H2" s="171"/>
      <c r="I2" s="171"/>
    </row>
    <row r="3" ht="24.75" customHeight="1">
      <c r="D3" s="32" t="s">
        <v>34</v>
      </c>
    </row>
    <row r="4" spans="1:7" ht="12.75">
      <c r="A4" s="168" t="s">
        <v>15</v>
      </c>
      <c r="B4" s="168" t="s">
        <v>0</v>
      </c>
      <c r="C4" s="168" t="s">
        <v>1</v>
      </c>
      <c r="D4" s="168" t="s">
        <v>2</v>
      </c>
      <c r="E4" s="168" t="s">
        <v>3</v>
      </c>
      <c r="F4" s="168" t="s">
        <v>4</v>
      </c>
      <c r="G4" s="168" t="s">
        <v>5</v>
      </c>
    </row>
    <row r="5" spans="1:7" ht="12.75">
      <c r="A5" s="168"/>
      <c r="B5" s="168"/>
      <c r="C5" s="168"/>
      <c r="D5" s="168"/>
      <c r="E5" s="168"/>
      <c r="F5" s="168"/>
      <c r="G5" s="168"/>
    </row>
    <row r="6" spans="1:7" ht="12.75" customHeight="1">
      <c r="A6" s="54">
        <v>1</v>
      </c>
      <c r="B6" s="172">
        <v>1</v>
      </c>
      <c r="C6" s="173" t="s">
        <v>25</v>
      </c>
      <c r="D6" s="174" t="s">
        <v>35</v>
      </c>
      <c r="E6" s="175" t="s">
        <v>26</v>
      </c>
      <c r="F6" s="176"/>
      <c r="G6" s="177" t="s">
        <v>27</v>
      </c>
    </row>
    <row r="7" spans="1:7" ht="12.75">
      <c r="A7" s="54"/>
      <c r="B7" s="172"/>
      <c r="C7" s="173"/>
      <c r="D7" s="174"/>
      <c r="E7" s="175"/>
      <c r="F7" s="176"/>
      <c r="G7" s="177"/>
    </row>
    <row r="8" spans="1:7" ht="12.75" customHeight="1">
      <c r="A8" s="54">
        <v>2</v>
      </c>
      <c r="B8" s="180">
        <v>2</v>
      </c>
      <c r="C8" s="181" t="s">
        <v>31</v>
      </c>
      <c r="D8" s="183" t="s">
        <v>36</v>
      </c>
      <c r="E8" s="182" t="s">
        <v>32</v>
      </c>
      <c r="F8" s="178"/>
      <c r="G8" s="179" t="s">
        <v>33</v>
      </c>
    </row>
    <row r="9" spans="1:7" ht="12.75">
      <c r="A9" s="54"/>
      <c r="B9" s="180"/>
      <c r="C9" s="181"/>
      <c r="D9" s="168"/>
      <c r="E9" s="182"/>
      <c r="F9" s="178"/>
      <c r="G9" s="179"/>
    </row>
    <row r="10" spans="1:7" ht="12.75" customHeight="1">
      <c r="A10" s="54">
        <v>3</v>
      </c>
      <c r="B10" s="180">
        <v>3</v>
      </c>
      <c r="C10" s="181" t="s">
        <v>28</v>
      </c>
      <c r="D10" s="168" t="s">
        <v>37</v>
      </c>
      <c r="E10" s="182" t="s">
        <v>29</v>
      </c>
      <c r="F10" s="178"/>
      <c r="G10" s="179" t="s">
        <v>30</v>
      </c>
    </row>
    <row r="11" spans="1:7" ht="12.75">
      <c r="A11" s="54"/>
      <c r="B11" s="180"/>
      <c r="C11" s="181"/>
      <c r="D11" s="168"/>
      <c r="E11" s="182"/>
      <c r="F11" s="178"/>
      <c r="G11" s="179"/>
    </row>
    <row r="20" spans="1:8" ht="12.75">
      <c r="A20" s="184"/>
      <c r="B20" s="184"/>
      <c r="C20" s="184"/>
      <c r="D20" s="184"/>
      <c r="E20" s="184"/>
      <c r="F20" s="184"/>
      <c r="G20" s="184"/>
      <c r="H20" s="2"/>
    </row>
    <row r="21" spans="1:8" ht="12.75">
      <c r="A21" s="184"/>
      <c r="B21" s="184"/>
      <c r="C21" s="184"/>
      <c r="D21" s="184"/>
      <c r="E21" s="184"/>
      <c r="F21" s="184"/>
      <c r="G21" s="184"/>
      <c r="H21" s="2"/>
    </row>
    <row r="22" spans="1:8" ht="12.75">
      <c r="A22" s="184"/>
      <c r="B22" s="184"/>
      <c r="C22" s="184"/>
      <c r="D22" s="184"/>
      <c r="E22" s="184"/>
      <c r="F22" s="184"/>
      <c r="G22" s="184"/>
      <c r="H22" s="2"/>
    </row>
    <row r="23" spans="1:8" ht="12.75">
      <c r="A23" s="184"/>
      <c r="B23" s="184"/>
      <c r="C23" s="184"/>
      <c r="D23" s="184"/>
      <c r="E23" s="184"/>
      <c r="F23" s="184"/>
      <c r="G23" s="184"/>
      <c r="H23" s="2"/>
    </row>
    <row r="24" spans="1:8" ht="12.75" customHeight="1">
      <c r="A24" s="7"/>
      <c r="B24" s="7"/>
      <c r="C24" s="7"/>
      <c r="D24" s="7"/>
      <c r="E24" s="7"/>
      <c r="F24" s="7"/>
      <c r="G24" s="7"/>
      <c r="H24" s="7"/>
    </row>
    <row r="25" spans="1:8" ht="15.75">
      <c r="A25" s="16">
        <f>HYPERLINK('[1]реквизиты'!$A$20)</f>
      </c>
      <c r="B25" s="9"/>
      <c r="C25" s="5"/>
      <c r="D25" s="34"/>
      <c r="E25" s="34"/>
      <c r="F25" s="35"/>
      <c r="G25" s="8">
        <f>HYPERLINK('[1]реквизиты'!$G$20)</f>
      </c>
      <c r="H25" s="17"/>
    </row>
    <row r="26" spans="1:8" ht="15.75">
      <c r="A26" s="9"/>
      <c r="B26" s="9"/>
      <c r="C26" s="5"/>
      <c r="D26" s="34"/>
      <c r="E26" s="34"/>
      <c r="F26" s="18"/>
      <c r="G26" s="6">
        <f>HYPERLINK('[1]реквизиты'!$G$21)</f>
      </c>
      <c r="H26" s="7"/>
    </row>
    <row r="27" spans="1:8" ht="12.75">
      <c r="A27" s="10"/>
      <c r="B27" s="10"/>
      <c r="C27" s="7"/>
      <c r="D27" s="18"/>
      <c r="E27" s="18"/>
      <c r="F27" s="18"/>
      <c r="G27" s="7"/>
      <c r="H27" s="7"/>
    </row>
    <row r="28" spans="1:8" ht="12.75" customHeight="1">
      <c r="A28" s="16">
        <f>HYPERLINK('[1]реквизиты'!$A$22)</f>
      </c>
      <c r="B28" s="9"/>
      <c r="C28" s="5"/>
      <c r="D28" s="34"/>
      <c r="E28" s="34"/>
      <c r="F28" s="18"/>
      <c r="G28" s="8">
        <f>HYPERLINK('[1]реквизиты'!$G$22)</f>
      </c>
      <c r="H28" s="7"/>
    </row>
    <row r="29" spans="1:8" ht="12.75">
      <c r="A29" s="10"/>
      <c r="B29" s="10"/>
      <c r="C29" s="7"/>
      <c r="D29" s="18"/>
      <c r="E29" s="18"/>
      <c r="F29" s="18"/>
      <c r="G29" s="6">
        <f>HYPERLINK('[1]реквизиты'!$G$23)</f>
      </c>
      <c r="H29" s="7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</sheetData>
  <sheetProtection/>
  <mergeCells count="45">
    <mergeCell ref="E22:E23"/>
    <mergeCell ref="F22:F23"/>
    <mergeCell ref="G22:G23"/>
    <mergeCell ref="A22:A23"/>
    <mergeCell ref="B22:B23"/>
    <mergeCell ref="C22:C23"/>
    <mergeCell ref="D22:D23"/>
    <mergeCell ref="G20:G21"/>
    <mergeCell ref="A20:A21"/>
    <mergeCell ref="B20:B21"/>
    <mergeCell ref="C20:C21"/>
    <mergeCell ref="D20:D21"/>
    <mergeCell ref="E20:E21"/>
    <mergeCell ref="F20:F21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H2:I2"/>
    <mergeCell ref="A6:A7"/>
    <mergeCell ref="B6:B7"/>
    <mergeCell ref="C6:C7"/>
    <mergeCell ref="D6:D7"/>
    <mergeCell ref="E6:E7"/>
    <mergeCell ref="F6:F7"/>
    <mergeCell ref="G6:G7"/>
    <mergeCell ref="A1:G1"/>
    <mergeCell ref="B4:B5"/>
    <mergeCell ref="C4:C5"/>
    <mergeCell ref="D4:D5"/>
    <mergeCell ref="E4:E5"/>
    <mergeCell ref="A2:G2"/>
    <mergeCell ref="A4:A5"/>
    <mergeCell ref="F4:F5"/>
    <mergeCell ref="G4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2010-11-28T10:56:42Z</cp:lastPrinted>
  <dcterms:created xsi:type="dcterms:W3CDTF">1996-10-08T23:32:33Z</dcterms:created>
  <dcterms:modified xsi:type="dcterms:W3CDTF">2010-12-20T13:51:27Z</dcterms:modified>
  <cp:category/>
  <cp:version/>
  <cp:contentType/>
  <cp:contentStatus/>
</cp:coreProperties>
</file>