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<sst xmlns="http://schemas.openxmlformats.org/spreadsheetml/2006/main" count="64" uniqueCount="36">
  <si>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</si>
  <si>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</si>
  <si>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</si>
  <si>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</si>
  <si>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</si>
  <si>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</si>
  <si>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</si>
  <si>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</si>
  <si>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</si>
  <si>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</si>
  <si>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</si>
  <si>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</si>
  <si>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</si>
  <si>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</si>
  <si>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</si>
  <si>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</si>
  <si>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</si>
  <si>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</si>
  <si>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</si>
  <si>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</si>
  <si>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</si>
  <si>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</si>
  <si>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</si>
  <si>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</si>
  <si>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</si>
  <si>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</si>
  <si>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</si>
  <si>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</si>
  <si>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</si>
  <si>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</si>
  <si>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Дмитриева Елена Ивановна</t>
  </si>
  <si>
    <t>1991, I р.</t>
  </si>
  <si>
    <t>УФО, Свердловская обл.</t>
  </si>
  <si>
    <t>Панов В.И.</t>
  </si>
  <si>
    <t>в.к.  св.80  кг.</t>
  </si>
  <si>
    <t>Гл. секретарь, судья РК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</si>
</sst>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21" borderId="21" xfId="42" applyNumberFormat="1" applyFont="1" applyFill="1" applyBorder="1" applyAlignment="1" applyProtection="1">
      <alignment horizontal="center"/>
      <protection/>
    </xf>
    <xf numFmtId="0" fontId="0" fillId="21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21" borderId="27" xfId="0" applyNumberFormat="1" applyFont="1" applyFill="1" applyBorder="1" applyAlignment="1">
      <alignment horizontal="center"/>
    </xf>
    <xf numFmtId="0" fontId="0" fillId="21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4" borderId="33" xfId="42" applyNumberFormat="1" applyFill="1" applyBorder="1" applyAlignment="1" applyProtection="1">
      <alignment horizontal="center" vertical="center" wrapText="1"/>
      <protection/>
    </xf>
    <xf numFmtId="0" fontId="6" fillId="4" borderId="34" xfId="42" applyNumberFormat="1" applyFont="1" applyFill="1" applyBorder="1" applyAlignment="1" applyProtection="1">
      <alignment horizontal="center" vertical="center" wrapText="1"/>
      <protection/>
    </xf>
    <xf numFmtId="0" fontId="6" fillId="4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3" fillId="0" borderId="54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4" borderId="33" xfId="42" applyFont="1" applyFill="1" applyBorder="1" applyAlignment="1" applyProtection="1">
      <alignment horizontal="center" vertical="center"/>
      <protection/>
    </xf>
    <xf numFmtId="0" fontId="14" fillId="24" borderId="35" xfId="0" applyFont="1" applyFill="1" applyBorder="1" applyAlignment="1">
      <alignment horizontal="center" vertical="center"/>
    </xf>
    <xf numFmtId="0" fontId="11" fillId="25" borderId="33" xfId="42" applyFont="1" applyFill="1" applyBorder="1" applyAlignment="1" applyProtection="1">
      <alignment horizontal="center" vertical="center" wrapText="1"/>
      <protection/>
    </xf>
    <xf numFmtId="0" fontId="11" fillId="25" borderId="34" xfId="42" applyFont="1" applyFill="1" applyBorder="1" applyAlignment="1" applyProtection="1">
      <alignment horizontal="center" vertical="center" wrapText="1"/>
      <protection/>
    </xf>
    <xf numFmtId="0" fontId="11" fillId="25" borderId="35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3" xfId="42" applyFont="1" applyFill="1" applyBorder="1" applyAlignment="1" applyProtection="1">
      <alignment horizontal="center" vertical="center"/>
      <protection/>
    </xf>
    <xf numFmtId="0" fontId="19" fillId="26" borderId="34" xfId="42" applyFont="1" applyFill="1" applyBorder="1" applyAlignment="1" applyProtection="1">
      <alignment horizontal="center" vertical="center"/>
      <protection/>
    </xf>
    <xf numFmtId="0" fontId="19" fillId="26" borderId="35" xfId="42" applyFont="1" applyFill="1" applyBorder="1" applyAlignment="1" applyProtection="1">
      <alignment horizontal="center" vertical="center"/>
      <protection/>
    </xf>
    <xf numFmtId="0" fontId="20" fillId="26" borderId="23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7">
      <selection activeCell="I39" sqref="I39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45"/>
      <c r="B3" s="64" t="str">
        <f>HYPERLINK('[1]реквизиты'!$A$2)</f>
        <v>Первенство УФО по самбо среди юниорок 1991-1992 г.р.  </v>
      </c>
      <c r="C3" s="65"/>
      <c r="D3" s="65"/>
      <c r="E3" s="65"/>
      <c r="F3" s="65"/>
      <c r="G3" s="65"/>
      <c r="H3" s="65"/>
      <c r="I3" s="66"/>
      <c r="J3" s="46"/>
      <c r="K3" s="46"/>
      <c r="L3" s="46"/>
      <c r="M3" s="46"/>
      <c r="N3" s="43"/>
      <c r="O3" s="43"/>
      <c r="P3" s="43"/>
    </row>
    <row r="4" spans="1:16" ht="26.25" customHeight="1" thickBot="1">
      <c r="A4" s="82" t="str">
        <f>HYPERLINK('[1]реквизиты'!$A$3)</f>
        <v>10-13 декабря  2010 года.      г. Курган.          
</v>
      </c>
      <c r="B4" s="83"/>
      <c r="C4" s="83"/>
      <c r="D4" s="83"/>
      <c r="E4" s="83"/>
      <c r="F4" s="83"/>
      <c r="G4" s="83"/>
      <c r="H4" s="83"/>
      <c r="I4" s="83"/>
      <c r="J4" s="83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45" t="str">
        <f>HYPERLINK('пр.взвешивания'!D3)</f>
        <v>в.к.  св.80  кг.</v>
      </c>
      <c r="J5" s="146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88" t="s">
        <v>9</v>
      </c>
      <c r="F6" s="89"/>
      <c r="G6" s="89"/>
      <c r="H6" s="90"/>
      <c r="I6" s="68" t="s">
        <v>10</v>
      </c>
      <c r="J6" s="70" t="s">
        <v>11</v>
      </c>
    </row>
    <row r="7" spans="1:10" ht="13.5" thickBot="1">
      <c r="A7" s="71"/>
      <c r="B7" s="71"/>
      <c r="C7" s="71"/>
      <c r="D7" s="87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84">
        <v>1</v>
      </c>
      <c r="B8" s="85" t="str">
        <f>VLOOKUP(A8,'пр.взвешивания'!B6:E13,2,FALSE)</f>
        <v>Дмитриева Елена Ивановна</v>
      </c>
      <c r="C8" s="93" t="str">
        <f>VLOOKUP(A8,'пр.взвешивания'!B6:E13,3,FALSE)</f>
        <v>1991, I р.</v>
      </c>
      <c r="D8" s="95" t="str">
        <f>VLOOKUP(A8,'пр.взвешивания'!B6:E13,4,FALSE)</f>
        <v>УФО, Свердловская обл.</v>
      </c>
      <c r="E8" s="32"/>
      <c r="F8" s="37"/>
      <c r="G8" s="33"/>
      <c r="H8" s="49"/>
      <c r="I8" s="92"/>
      <c r="J8" s="72">
        <v>1</v>
      </c>
    </row>
    <row r="9" spans="1:10" ht="12.75">
      <c r="A9" s="74"/>
      <c r="B9" s="86"/>
      <c r="C9" s="94"/>
      <c r="D9" s="96"/>
      <c r="E9" s="17"/>
      <c r="F9" s="38"/>
      <c r="G9" s="18"/>
      <c r="H9" s="38"/>
      <c r="I9" s="81"/>
      <c r="J9" s="73"/>
    </row>
    <row r="10" spans="1:10" ht="12.75">
      <c r="A10" s="74">
        <v>2</v>
      </c>
      <c r="B10" s="75"/>
      <c r="C10" s="77"/>
      <c r="D10" s="79"/>
      <c r="E10" s="22"/>
      <c r="F10" s="39"/>
      <c r="G10" s="23"/>
      <c r="H10" s="50"/>
      <c r="I10" s="81"/>
      <c r="J10" s="91"/>
    </row>
    <row r="11" spans="1:10" ht="12.75">
      <c r="A11" s="74"/>
      <c r="B11" s="76"/>
      <c r="C11" s="78"/>
      <c r="D11" s="80"/>
      <c r="E11" s="19"/>
      <c r="F11" s="40"/>
      <c r="G11" s="18"/>
      <c r="H11" s="51"/>
      <c r="I11" s="81"/>
      <c r="J11" s="73"/>
    </row>
    <row r="12" spans="1:10" ht="12.75">
      <c r="A12" s="74">
        <v>3</v>
      </c>
      <c r="B12" s="75"/>
      <c r="C12" s="77"/>
      <c r="D12" s="79"/>
      <c r="E12" s="22"/>
      <c r="F12" s="41"/>
      <c r="G12" s="24"/>
      <c r="H12" s="50"/>
      <c r="I12" s="81"/>
      <c r="J12" s="132"/>
    </row>
    <row r="13" spans="1:10" ht="12.75">
      <c r="A13" s="74"/>
      <c r="B13" s="76"/>
      <c r="C13" s="78"/>
      <c r="D13" s="80"/>
      <c r="E13" s="19"/>
      <c r="F13" s="34"/>
      <c r="G13" s="25"/>
      <c r="H13" s="51"/>
      <c r="I13" s="81"/>
      <c r="J13" s="132"/>
    </row>
    <row r="14" spans="1:10" ht="13.5" customHeight="1">
      <c r="A14" s="74">
        <v>4</v>
      </c>
      <c r="B14" s="105"/>
      <c r="C14" s="107"/>
      <c r="D14" s="109"/>
      <c r="E14" s="22"/>
      <c r="F14" s="36"/>
      <c r="G14" s="23"/>
      <c r="H14" s="52"/>
      <c r="I14" s="81"/>
      <c r="J14" s="132"/>
    </row>
    <row r="15" spans="1:10" ht="15.75" customHeight="1" thickBot="1">
      <c r="A15" s="104"/>
      <c r="B15" s="106"/>
      <c r="C15" s="108"/>
      <c r="D15" s="110"/>
      <c r="E15" s="20"/>
      <c r="F15" s="35"/>
      <c r="G15" s="21"/>
      <c r="H15" s="53"/>
      <c r="I15" s="134"/>
      <c r="J15" s="133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21" t="s">
        <v>11</v>
      </c>
      <c r="B21" s="124" t="s">
        <v>1</v>
      </c>
      <c r="C21" s="115" t="s">
        <v>2</v>
      </c>
      <c r="D21" s="116"/>
      <c r="E21" s="116" t="s">
        <v>3</v>
      </c>
      <c r="F21" s="116"/>
      <c r="G21" s="116" t="s">
        <v>4</v>
      </c>
      <c r="H21" s="138" t="s">
        <v>5</v>
      </c>
      <c r="I21" s="139"/>
      <c r="J21" s="140"/>
    </row>
    <row r="22" spans="1:10" ht="13.5" thickBot="1">
      <c r="A22" s="122"/>
      <c r="B22" s="125"/>
      <c r="C22" s="117"/>
      <c r="D22" s="118"/>
      <c r="E22" s="118"/>
      <c r="F22" s="118"/>
      <c r="G22" s="118"/>
      <c r="H22" s="141"/>
      <c r="I22" s="142"/>
      <c r="J22" s="143"/>
    </row>
    <row r="23" spans="1:11" ht="12" customHeight="1">
      <c r="A23" s="111">
        <v>1</v>
      </c>
      <c r="B23" s="120" t="str">
        <f>VLOOKUP(K23,'пр.взвешивания'!B6:G13,2,FALSE)</f>
        <v>Дмитриева Елена Ивановна</v>
      </c>
      <c r="C23" s="113" t="str">
        <f>VLOOKUP(K23,'пр.взвешивания'!B6:G13,3,FALSE)</f>
        <v>1991, I р.</v>
      </c>
      <c r="D23" s="114"/>
      <c r="E23" s="114" t="str">
        <f>VLOOKUP(K23,'пр.взвешивания'!B6:G13,4,FALSE)</f>
        <v>УФО, Свердловская обл.</v>
      </c>
      <c r="F23" s="114"/>
      <c r="G23" s="137">
        <f>VLOOKUP(K23,'пр.взвешивания'!B6:G13,5,FALSE)</f>
        <v>0</v>
      </c>
      <c r="H23" s="135" t="str">
        <f>VLOOKUP(K23,'пр.взвешивания'!B6:G13,6,FALSE)</f>
        <v>Панов В.И.</v>
      </c>
      <c r="I23" s="135"/>
      <c r="J23" s="136"/>
      <c r="K23" s="144">
        <v>1</v>
      </c>
    </row>
    <row r="24" spans="1:11" ht="12" customHeight="1">
      <c r="A24" s="112"/>
      <c r="B24" s="102"/>
      <c r="C24" s="97"/>
      <c r="D24" s="62"/>
      <c r="E24" s="62"/>
      <c r="F24" s="62"/>
      <c r="G24" s="126"/>
      <c r="H24" s="128"/>
      <c r="I24" s="128"/>
      <c r="J24" s="129"/>
      <c r="K24" s="144"/>
    </row>
    <row r="25" spans="1:11" ht="12" customHeight="1">
      <c r="A25" s="123">
        <v>2</v>
      </c>
      <c r="B25" s="102"/>
      <c r="C25" s="97"/>
      <c r="D25" s="62"/>
      <c r="E25" s="62"/>
      <c r="F25" s="62"/>
      <c r="G25" s="126"/>
      <c r="H25" s="128"/>
      <c r="I25" s="128"/>
      <c r="J25" s="129"/>
      <c r="K25" s="144">
        <v>0</v>
      </c>
    </row>
    <row r="26" spans="1:11" ht="12" customHeight="1">
      <c r="A26" s="123"/>
      <c r="B26" s="102"/>
      <c r="C26" s="97"/>
      <c r="D26" s="62"/>
      <c r="E26" s="62"/>
      <c r="F26" s="62"/>
      <c r="G26" s="126"/>
      <c r="H26" s="128"/>
      <c r="I26" s="128"/>
      <c r="J26" s="129"/>
      <c r="K26" s="144"/>
    </row>
    <row r="27" spans="1:11" ht="12" customHeight="1">
      <c r="A27" s="119">
        <v>3</v>
      </c>
      <c r="B27" s="102"/>
      <c r="C27" s="97"/>
      <c r="D27" s="62"/>
      <c r="E27" s="62"/>
      <c r="F27" s="62"/>
      <c r="G27" s="126"/>
      <c r="H27" s="128"/>
      <c r="I27" s="128"/>
      <c r="J27" s="129"/>
      <c r="K27" s="144">
        <v>0</v>
      </c>
    </row>
    <row r="28" spans="1:11" ht="12" customHeight="1">
      <c r="A28" s="119"/>
      <c r="B28" s="102"/>
      <c r="C28" s="97"/>
      <c r="D28" s="62"/>
      <c r="E28" s="62"/>
      <c r="F28" s="62"/>
      <c r="G28" s="126"/>
      <c r="H28" s="128"/>
      <c r="I28" s="128"/>
      <c r="J28" s="129"/>
      <c r="K28" s="144"/>
    </row>
    <row r="29" spans="1:11" ht="12" customHeight="1">
      <c r="A29" s="100">
        <v>4</v>
      </c>
      <c r="B29" s="102"/>
      <c r="C29" s="97"/>
      <c r="D29" s="62"/>
      <c r="E29" s="62"/>
      <c r="F29" s="62"/>
      <c r="G29" s="126"/>
      <c r="H29" s="128"/>
      <c r="I29" s="128"/>
      <c r="J29" s="129"/>
      <c r="K29" s="144">
        <v>0</v>
      </c>
    </row>
    <row r="30" spans="1:11" ht="12" customHeight="1" thickBot="1">
      <c r="A30" s="101"/>
      <c r="B30" s="103"/>
      <c r="C30" s="98"/>
      <c r="D30" s="99"/>
      <c r="E30" s="99"/>
      <c r="F30" s="99"/>
      <c r="G30" s="127"/>
      <c r="H30" s="130"/>
      <c r="I30" s="130"/>
      <c r="J30" s="131"/>
      <c r="K30" s="14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35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J12:J13"/>
    <mergeCell ref="K23:K24"/>
    <mergeCell ref="K25:K26"/>
    <mergeCell ref="K27:K28"/>
    <mergeCell ref="K29:K30"/>
    <mergeCell ref="H25:J26"/>
    <mergeCell ref="H27:J28"/>
    <mergeCell ref="E27:F28"/>
    <mergeCell ref="G21:G22"/>
    <mergeCell ref="G25:G26"/>
    <mergeCell ref="G23:G24"/>
    <mergeCell ref="H21:J22"/>
    <mergeCell ref="J14:J15"/>
    <mergeCell ref="I14:I15"/>
    <mergeCell ref="H23:J24"/>
    <mergeCell ref="E23:F24"/>
    <mergeCell ref="E21:F22"/>
    <mergeCell ref="E29:F30"/>
    <mergeCell ref="G29:G30"/>
    <mergeCell ref="G27:G28"/>
    <mergeCell ref="H29:J30"/>
    <mergeCell ref="C25:D26"/>
    <mergeCell ref="C21:D22"/>
    <mergeCell ref="B27:B28"/>
    <mergeCell ref="A27:A28"/>
    <mergeCell ref="B23:B24"/>
    <mergeCell ref="A21:A22"/>
    <mergeCell ref="A25:A26"/>
    <mergeCell ref="B21:B22"/>
    <mergeCell ref="B25:B26"/>
    <mergeCell ref="C29:D30"/>
    <mergeCell ref="A29:A30"/>
    <mergeCell ref="B29:B30"/>
    <mergeCell ref="A14:A15"/>
    <mergeCell ref="B14:B15"/>
    <mergeCell ref="C14:C15"/>
    <mergeCell ref="D14:D15"/>
    <mergeCell ref="A23:A24"/>
    <mergeCell ref="C23:D24"/>
    <mergeCell ref="C27:D28"/>
    <mergeCell ref="J10:J11"/>
    <mergeCell ref="I8:I9"/>
    <mergeCell ref="C8:C9"/>
    <mergeCell ref="D8:D9"/>
    <mergeCell ref="A4:J4"/>
    <mergeCell ref="C6:C7"/>
    <mergeCell ref="A8:A9"/>
    <mergeCell ref="B8:B9"/>
    <mergeCell ref="D6:D7"/>
    <mergeCell ref="E6:H6"/>
    <mergeCell ref="I5:J5"/>
    <mergeCell ref="I10:I11"/>
    <mergeCell ref="D10:D11"/>
    <mergeCell ref="I12:I13"/>
    <mergeCell ref="A10:A11"/>
    <mergeCell ref="B10:B11"/>
    <mergeCell ref="C10:C11"/>
    <mergeCell ref="A12:A13"/>
    <mergeCell ref="B12:B13"/>
    <mergeCell ref="C12:C13"/>
    <mergeCell ref="D12:D13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47" t="str">
        <f>'[1]реквизиты'!$A$2</f>
        <v>Название соревнования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дата место проведения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54"/>
      <c r="C4" s="55"/>
      <c r="D4" s="152" t="str">
        <f>'пр.взвешивания'!D3</f>
        <v>в.к.  св.80  кг.</v>
      </c>
      <c r="E4" s="153"/>
      <c r="F4" s="154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65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0" t="e">
        <f>VLOOKUP(J6,'пр.взвешивания'!B6:G71,3,FALSE)</f>
        <v>#N/A</v>
      </c>
      <c r="I6" s="55"/>
      <c r="J6" s="56">
        <v>0</v>
      </c>
    </row>
    <row r="7" spans="1:10" ht="18">
      <c r="A7" s="166"/>
      <c r="B7" s="159"/>
      <c r="C7" s="159"/>
      <c r="D7" s="159"/>
      <c r="E7" s="159"/>
      <c r="F7" s="159"/>
      <c r="G7" s="159"/>
      <c r="H7" s="161"/>
      <c r="I7" s="55"/>
      <c r="J7" s="56"/>
    </row>
    <row r="8" spans="1:10" ht="18">
      <c r="A8" s="166"/>
      <c r="B8" s="162" t="e">
        <f>VLOOKUP(J6,'пр.взвешивания'!B6:G71,4,FALSE)</f>
        <v>#N/A</v>
      </c>
      <c r="C8" s="162"/>
      <c r="D8" s="162"/>
      <c r="E8" s="162"/>
      <c r="F8" s="162"/>
      <c r="G8" s="162"/>
      <c r="H8" s="161"/>
      <c r="I8" s="55"/>
      <c r="J8" s="56"/>
    </row>
    <row r="9" spans="1:10" ht="18.75" thickBot="1">
      <c r="A9" s="167"/>
      <c r="B9" s="163"/>
      <c r="C9" s="163"/>
      <c r="D9" s="163"/>
      <c r="E9" s="163"/>
      <c r="F9" s="163"/>
      <c r="G9" s="163"/>
      <c r="H9" s="16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55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60" t="e">
        <f>VLOOKUP(J11,'пр.взвешивания'!B1:G76,3,FALSE)</f>
        <v>#N/A</v>
      </c>
      <c r="I11" s="55"/>
      <c r="J11" s="56">
        <v>0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1"/>
      <c r="I12" s="55"/>
      <c r="J12" s="56"/>
    </row>
    <row r="13" spans="1:10" ht="18">
      <c r="A13" s="156"/>
      <c r="B13" s="162" t="e">
        <f>VLOOKUP(J11,'пр.взвешивания'!B1:G76,4,FALSE)</f>
        <v>#N/A</v>
      </c>
      <c r="C13" s="162"/>
      <c r="D13" s="162"/>
      <c r="E13" s="162"/>
      <c r="F13" s="162"/>
      <c r="G13" s="162"/>
      <c r="H13" s="161"/>
      <c r="I13" s="55"/>
      <c r="J13" s="56"/>
    </row>
    <row r="14" spans="1:10" ht="18.75" thickBot="1">
      <c r="A14" s="157"/>
      <c r="B14" s="163"/>
      <c r="C14" s="163"/>
      <c r="D14" s="163"/>
      <c r="E14" s="163"/>
      <c r="F14" s="163"/>
      <c r="G14" s="163"/>
      <c r="H14" s="16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71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60" t="e">
        <f>VLOOKUP(J16,'пр.взвешивания'!B6:G81,3,FALSE)</f>
        <v>#N/A</v>
      </c>
      <c r="I16" s="55"/>
      <c r="J16" s="56">
        <v>0</v>
      </c>
    </row>
    <row r="17" spans="1:10" ht="18" customHeight="1">
      <c r="A17" s="172"/>
      <c r="B17" s="159"/>
      <c r="C17" s="159"/>
      <c r="D17" s="159"/>
      <c r="E17" s="159"/>
      <c r="F17" s="159"/>
      <c r="G17" s="159"/>
      <c r="H17" s="161"/>
      <c r="I17" s="55"/>
      <c r="J17" s="56"/>
    </row>
    <row r="18" spans="1:10" ht="18">
      <c r="A18" s="172"/>
      <c r="B18" s="162" t="e">
        <f>VLOOKUP(J16,'пр.взвешивания'!B6:G81,4,FALSE)</f>
        <v>#N/A</v>
      </c>
      <c r="C18" s="162"/>
      <c r="D18" s="162"/>
      <c r="E18" s="162"/>
      <c r="F18" s="162"/>
      <c r="G18" s="162"/>
      <c r="H18" s="161"/>
      <c r="I18" s="55"/>
      <c r="J18" s="56"/>
    </row>
    <row r="19" spans="1:10" ht="18.75" thickBot="1">
      <c r="A19" s="173"/>
      <c r="B19" s="163"/>
      <c r="C19" s="163"/>
      <c r="D19" s="163"/>
      <c r="E19" s="163"/>
      <c r="F19" s="163"/>
      <c r="G19" s="163"/>
      <c r="H19" s="16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71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0" t="e">
        <f>VLOOKUP(J21,'пр.взвешивания'!B1:G86,3,FALSE)</f>
        <v>#N/A</v>
      </c>
      <c r="I21" s="55"/>
      <c r="J21" s="56">
        <v>0</v>
      </c>
    </row>
    <row r="22" spans="1:10" ht="18" customHeight="1">
      <c r="A22" s="172"/>
      <c r="B22" s="159"/>
      <c r="C22" s="159"/>
      <c r="D22" s="159"/>
      <c r="E22" s="159"/>
      <c r="F22" s="159"/>
      <c r="G22" s="159"/>
      <c r="H22" s="161"/>
      <c r="I22" s="55"/>
      <c r="J22" s="56"/>
    </row>
    <row r="23" spans="1:9" ht="18">
      <c r="A23" s="172"/>
      <c r="B23" s="162" t="e">
        <f>VLOOKUP(J21,'пр.взвешивания'!B1:G86,4,FALSE)</f>
        <v>#N/A</v>
      </c>
      <c r="C23" s="162"/>
      <c r="D23" s="162"/>
      <c r="E23" s="162"/>
      <c r="F23" s="162"/>
      <c r="G23" s="162"/>
      <c r="H23" s="161"/>
      <c r="I23" s="55"/>
    </row>
    <row r="24" spans="1:9" ht="18.75" thickBot="1">
      <c r="A24" s="173"/>
      <c r="B24" s="163"/>
      <c r="C24" s="163"/>
      <c r="D24" s="163"/>
      <c r="E24" s="163"/>
      <c r="F24" s="163"/>
      <c r="G24" s="163"/>
      <c r="H24" s="16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68" t="e">
        <f>VLOOKUP(J28,'пр.взвешивания'!B6:G71,6,FALSE)</f>
        <v>#N/A</v>
      </c>
      <c r="B28" s="169"/>
      <c r="C28" s="169"/>
      <c r="D28" s="169"/>
      <c r="E28" s="169"/>
      <c r="F28" s="169"/>
      <c r="G28" s="169"/>
      <c r="H28" s="160"/>
      <c r="J28">
        <v>0</v>
      </c>
    </row>
    <row r="29" spans="1:8" ht="13.5" thickBot="1">
      <c r="A29" s="170"/>
      <c r="B29" s="163"/>
      <c r="C29" s="163"/>
      <c r="D29" s="163"/>
      <c r="E29" s="163"/>
      <c r="F29" s="163"/>
      <c r="G29" s="163"/>
      <c r="H29" s="164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св.80 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7">
        <v>1</v>
      </c>
      <c r="B5" s="188" t="str">
        <f>HYPERLINK('пр.взвешивания'!C6)</f>
        <v>Дмитриева Елена Ивановна</v>
      </c>
      <c r="C5" s="188" t="str">
        <f>HYPERLINK('пр.взвешивания'!D6)</f>
        <v>1991, I р.</v>
      </c>
      <c r="D5" s="188" t="str">
        <f>HYPERLINK('пр.взвешивания'!E6)</f>
        <v>УФО, Свердловская обл.</v>
      </c>
      <c r="E5" s="182"/>
      <c r="F5" s="183"/>
      <c r="G5" s="184"/>
      <c r="H5" s="176"/>
    </row>
    <row r="6" spans="1:8" ht="12.75">
      <c r="A6" s="187"/>
      <c r="B6" s="189"/>
      <c r="C6" s="189"/>
      <c r="D6" s="189"/>
      <c r="E6" s="182"/>
      <c r="F6" s="182"/>
      <c r="G6" s="185"/>
      <c r="H6" s="186"/>
    </row>
    <row r="7" spans="1:8" ht="12.75">
      <c r="A7" s="176">
        <v>2</v>
      </c>
      <c r="B7" s="180">
        <f>HYPERLINK('пр.взвешивания'!C8)</f>
      </c>
      <c r="C7" s="180">
        <f>HYPERLINK('пр.взвешивания'!D8)</f>
      </c>
      <c r="D7" s="180">
        <f>HYPERLINK('пр.взвешивания'!E8)</f>
      </c>
      <c r="E7" s="118"/>
      <c r="F7" s="118"/>
      <c r="G7" s="176"/>
      <c r="H7" s="176"/>
    </row>
    <row r="8" spans="1:8" ht="13.5" thickBot="1">
      <c r="A8" s="179"/>
      <c r="B8" s="181"/>
      <c r="C8" s="181"/>
      <c r="D8" s="181"/>
      <c r="E8" s="177"/>
      <c r="F8" s="177"/>
      <c r="G8" s="178"/>
      <c r="H8" s="178"/>
    </row>
    <row r="9" spans="1:8" ht="12.75">
      <c r="A9" s="186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82"/>
      <c r="F9" s="183"/>
      <c r="G9" s="192"/>
      <c r="H9" s="193"/>
    </row>
    <row r="10" spans="1:8" ht="12.75">
      <c r="A10" s="175"/>
      <c r="B10" s="189"/>
      <c r="C10" s="189"/>
      <c r="D10" s="189"/>
      <c r="E10" s="182"/>
      <c r="F10" s="182"/>
      <c r="G10" s="185"/>
      <c r="H10" s="191"/>
    </row>
    <row r="11" spans="1:8" ht="12.75">
      <c r="A11" s="176">
        <v>3</v>
      </c>
      <c r="B11" s="180">
        <f>HYPERLINK('пр.взвешивания'!C10)</f>
      </c>
      <c r="C11" s="180">
        <f>HYPERLINK('пр.взвешивания'!D10)</f>
      </c>
      <c r="D11" s="180">
        <f>HYPERLINK('пр.взвешивания'!E10)</f>
      </c>
      <c r="E11" s="118"/>
      <c r="F11" s="118"/>
      <c r="G11" s="176"/>
      <c r="H11" s="176"/>
    </row>
    <row r="12" spans="1:8" ht="12.75">
      <c r="A12" s="186"/>
      <c r="B12" s="189"/>
      <c r="C12" s="189"/>
      <c r="D12" s="189"/>
      <c r="E12" s="190"/>
      <c r="F12" s="190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св.80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6">
        <v>1</v>
      </c>
      <c r="B16" s="188" t="str">
        <f>HYPERLINK('пр.взвешивания'!C6)</f>
        <v>Дмитриева Елена Ивановна</v>
      </c>
      <c r="C16" s="188" t="str">
        <f>HYPERLINK('пр.взвешивания'!D6)</f>
        <v>1991, I р.</v>
      </c>
      <c r="D16" s="188" t="str">
        <f>HYPERLINK('пр.взвешивания'!E6)</f>
        <v>УФО, Свердловская обл.</v>
      </c>
      <c r="E16" s="118"/>
      <c r="F16" s="195"/>
      <c r="G16" s="184"/>
      <c r="H16" s="176"/>
    </row>
    <row r="17" spans="1:8" ht="12.75">
      <c r="A17" s="197"/>
      <c r="B17" s="189"/>
      <c r="C17" s="189"/>
      <c r="D17" s="189"/>
      <c r="E17" s="190"/>
      <c r="F17" s="191"/>
      <c r="G17" s="185"/>
      <c r="H17" s="186"/>
    </row>
    <row r="18" spans="1:8" ht="12.75" customHeight="1">
      <c r="A18" s="176">
        <v>3</v>
      </c>
      <c r="B18" s="180">
        <f>HYPERLINK('пр.взвешивания'!C10)</f>
      </c>
      <c r="C18" s="180">
        <f>HYPERLINK('пр.взвешивания'!D10)</f>
      </c>
      <c r="D18" s="180">
        <f>HYPERLINK('пр.взвешивания'!E10)</f>
      </c>
      <c r="E18" s="118"/>
      <c r="F18" s="118"/>
      <c r="G18" s="176"/>
      <c r="H18" s="176"/>
    </row>
    <row r="19" spans="1:8" ht="13.5" thickBot="1">
      <c r="A19" s="178"/>
      <c r="B19" s="181"/>
      <c r="C19" s="181"/>
      <c r="D19" s="181"/>
      <c r="E19" s="178"/>
      <c r="F19" s="178"/>
      <c r="G19" s="178"/>
      <c r="H19" s="178"/>
    </row>
    <row r="20" spans="1:8" ht="12.75" customHeight="1">
      <c r="A20" s="200">
        <v>2</v>
      </c>
      <c r="B20" s="194">
        <f>HYPERLINK('пр.взвешивания'!C8)</f>
      </c>
      <c r="C20" s="194">
        <f>HYPERLINK('пр.взвешивания'!D8)</f>
      </c>
      <c r="D20" s="194">
        <f>HYPERLINK('пр.взвешивания'!E8)</f>
      </c>
      <c r="E20" s="198"/>
      <c r="F20" s="199"/>
      <c r="G20" s="192"/>
      <c r="H20" s="193"/>
    </row>
    <row r="21" spans="1:8" ht="12.75">
      <c r="A21" s="191"/>
      <c r="B21" s="189"/>
      <c r="C21" s="189"/>
      <c r="D21" s="189"/>
      <c r="E21" s="190"/>
      <c r="F21" s="191"/>
      <c r="G21" s="185"/>
      <c r="H21" s="191"/>
    </row>
    <row r="22" spans="1:8" ht="12.75" customHeight="1">
      <c r="A22" s="176">
        <v>4</v>
      </c>
      <c r="B22" s="180">
        <f>HYPERLINK('пр.взвешивания'!C12)</f>
      </c>
      <c r="C22" s="180">
        <f>HYPERLINK('пр.взвешивания'!D12)</f>
      </c>
      <c r="D22" s="180">
        <f>HYPERLINK('пр.взвешивания'!E12)</f>
      </c>
      <c r="E22" s="118"/>
      <c r="F22" s="118"/>
      <c r="G22" s="176"/>
      <c r="H22" s="176"/>
    </row>
    <row r="23" spans="1:8" ht="12.75">
      <c r="A23" s="191"/>
      <c r="B23" s="189"/>
      <c r="C23" s="189"/>
      <c r="D23" s="189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св.80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6">
        <v>1</v>
      </c>
      <c r="B27" s="188" t="str">
        <f>HYPERLINK('пр.взвешивания'!C6)</f>
        <v>Дмитриева Елена Ивановна</v>
      </c>
      <c r="C27" s="188" t="str">
        <f>HYPERLINK('пр.взвешивания'!D6)</f>
        <v>1991, I р.</v>
      </c>
      <c r="D27" s="188" t="str">
        <f>HYPERLINK('пр.взвешивания'!E6)</f>
        <v>УФО, Свердловская обл.</v>
      </c>
      <c r="E27" s="118"/>
      <c r="F27" s="195"/>
      <c r="G27" s="184"/>
      <c r="H27" s="176"/>
    </row>
    <row r="28" spans="1:8" ht="12.75">
      <c r="A28" s="197"/>
      <c r="B28" s="189"/>
      <c r="C28" s="189"/>
      <c r="D28" s="189"/>
      <c r="E28" s="190"/>
      <c r="F28" s="191"/>
      <c r="G28" s="185"/>
      <c r="H28" s="186"/>
    </row>
    <row r="29" spans="1:8" ht="12.75" customHeight="1">
      <c r="A29" s="176">
        <v>4</v>
      </c>
      <c r="B29" s="180">
        <f>HYPERLINK('пр.взвешивания'!C12)</f>
      </c>
      <c r="C29" s="180">
        <f>HYPERLINK('пр.взвешивания'!D12)</f>
      </c>
      <c r="D29" s="180">
        <f>HYPERLINK('пр.взвешивания'!E12)</f>
      </c>
      <c r="E29" s="118"/>
      <c r="F29" s="118"/>
      <c r="G29" s="176"/>
      <c r="H29" s="176"/>
    </row>
    <row r="30" spans="1:8" ht="13.5" thickBot="1">
      <c r="A30" s="178"/>
      <c r="B30" s="181"/>
      <c r="C30" s="181"/>
      <c r="D30" s="181"/>
      <c r="E30" s="178"/>
      <c r="F30" s="178"/>
      <c r="G30" s="178"/>
      <c r="H30" s="178"/>
    </row>
    <row r="31" spans="1:8" ht="12.75" customHeight="1">
      <c r="A31" s="200">
        <v>3</v>
      </c>
      <c r="B31" s="194">
        <f>HYPERLINK('пр.взвешивания'!C10)</f>
      </c>
      <c r="C31" s="194">
        <f>HYPERLINK('пр.взвешивания'!D10)</f>
      </c>
      <c r="D31" s="194">
        <f>HYPERLINK('пр.взвешивания'!E10)</f>
      </c>
      <c r="E31" s="198"/>
      <c r="F31" s="199"/>
      <c r="G31" s="192"/>
      <c r="H31" s="193"/>
    </row>
    <row r="32" spans="1:8" ht="12.75">
      <c r="A32" s="191"/>
      <c r="B32" s="189"/>
      <c r="C32" s="189"/>
      <c r="D32" s="189"/>
      <c r="E32" s="190"/>
      <c r="F32" s="191"/>
      <c r="G32" s="185"/>
      <c r="H32" s="191"/>
    </row>
    <row r="33" spans="1:8" ht="12.75" customHeight="1">
      <c r="A33" s="176">
        <v>2</v>
      </c>
      <c r="B33" s="180">
        <f>HYPERLINK('пр.взвешивания'!C8)</f>
      </c>
      <c r="C33" s="180">
        <f>HYPERLINK('пр.взвешивания'!D8)</f>
      </c>
      <c r="D33" s="180">
        <f>HYPERLINK('пр.взвешивания'!E8)</f>
      </c>
      <c r="E33" s="118"/>
      <c r="F33" s="118"/>
      <c r="G33" s="176"/>
      <c r="H33" s="176"/>
    </row>
    <row r="34" spans="1:8" ht="12.75">
      <c r="A34" s="191"/>
      <c r="B34" s="189"/>
      <c r="C34" s="189"/>
      <c r="D34" s="189"/>
      <c r="E34" s="191"/>
      <c r="F34" s="191"/>
      <c r="G34" s="191"/>
      <c r="H34" s="191"/>
    </row>
  </sheetData>
  <sheetProtection/>
  <mergeCells count="121"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2" t="str">
        <f>HYPERLINK('[1]реквизиты'!$A$2)</f>
        <v>Первенство УФО по самбо среди юниорок 1991-1992 г.р.  </v>
      </c>
      <c r="B1" s="214"/>
      <c r="C1" s="214"/>
      <c r="D1" s="214"/>
      <c r="E1" s="214"/>
      <c r="F1" s="214"/>
      <c r="G1" s="214"/>
      <c r="H1" s="1"/>
      <c r="I1" s="1"/>
    </row>
    <row r="2" spans="1:9" ht="18" customHeight="1">
      <c r="A2" s="82" t="str">
        <f>HYPERLINK('[1]реквизиты'!$A$3)</f>
        <v>10-13 декабря  2010 года.      г. Курган.          
</v>
      </c>
      <c r="B2" s="83"/>
      <c r="C2" s="83"/>
      <c r="D2" s="83"/>
      <c r="E2" s="83"/>
      <c r="F2" s="83"/>
      <c r="G2" s="83"/>
      <c r="H2" s="208"/>
      <c r="I2" s="208"/>
    </row>
    <row r="3" ht="49.5" customHeight="1">
      <c r="D3" t="s">
        <v>34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2.75">
      <c r="A5" s="175"/>
      <c r="B5" s="175"/>
      <c r="C5" s="175"/>
      <c r="D5" s="175"/>
      <c r="E5" s="175"/>
      <c r="F5" s="175"/>
      <c r="G5" s="175"/>
    </row>
    <row r="6" spans="1:7" ht="12.75">
      <c r="A6" s="62"/>
      <c r="B6" s="209">
        <v>1</v>
      </c>
      <c r="C6" s="204" t="s">
        <v>30</v>
      </c>
      <c r="D6" s="211" t="s">
        <v>31</v>
      </c>
      <c r="E6" s="212" t="s">
        <v>32</v>
      </c>
      <c r="F6" s="184"/>
      <c r="G6" s="204" t="s">
        <v>33</v>
      </c>
    </row>
    <row r="7" spans="1:7" ht="12.75">
      <c r="A7" s="62"/>
      <c r="B7" s="209"/>
      <c r="C7" s="210"/>
      <c r="D7" s="186"/>
      <c r="E7" s="213"/>
      <c r="F7" s="185"/>
      <c r="G7" s="210"/>
    </row>
    <row r="8" spans="1:7" ht="12.75">
      <c r="A8" s="62"/>
      <c r="B8" s="202">
        <v>2</v>
      </c>
      <c r="C8" s="203"/>
      <c r="D8" s="175"/>
      <c r="E8" s="206"/>
      <c r="F8" s="207"/>
      <c r="G8" s="203"/>
    </row>
    <row r="9" spans="1:7" ht="12.75">
      <c r="A9" s="62"/>
      <c r="B9" s="202"/>
      <c r="C9" s="203"/>
      <c r="D9" s="175"/>
      <c r="E9" s="206"/>
      <c r="F9" s="207"/>
      <c r="G9" s="204"/>
    </row>
    <row r="10" spans="1:7" ht="12.75">
      <c r="A10" s="62"/>
      <c r="B10" s="202">
        <v>3</v>
      </c>
      <c r="C10" s="203"/>
      <c r="D10" s="205"/>
      <c r="E10" s="206"/>
      <c r="F10" s="207"/>
      <c r="G10" s="203"/>
    </row>
    <row r="11" spans="1:7" ht="12.75">
      <c r="A11" s="62"/>
      <c r="B11" s="202"/>
      <c r="C11" s="203"/>
      <c r="D11" s="175"/>
      <c r="E11" s="206"/>
      <c r="F11" s="207"/>
      <c r="G11" s="203"/>
    </row>
    <row r="12" spans="1:7" ht="12.75">
      <c r="A12" s="62"/>
      <c r="B12" s="202">
        <v>4</v>
      </c>
      <c r="C12" s="203"/>
      <c r="D12" s="175"/>
      <c r="E12" s="206"/>
      <c r="F12" s="207"/>
      <c r="G12" s="203"/>
    </row>
    <row r="13" spans="1:7" ht="12.75">
      <c r="A13" s="62"/>
      <c r="B13" s="202"/>
      <c r="C13" s="203"/>
      <c r="D13" s="175"/>
      <c r="E13" s="206"/>
      <c r="F13" s="207"/>
      <c r="G13" s="203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B10:B11"/>
    <mergeCell ref="E22:E23"/>
    <mergeCell ref="F22:F23"/>
    <mergeCell ref="G8:G9"/>
    <mergeCell ref="C10:C11"/>
    <mergeCell ref="D10:D11"/>
    <mergeCell ref="E10:E11"/>
    <mergeCell ref="G22:G23"/>
    <mergeCell ref="E12:E13"/>
    <mergeCell ref="F12:F13"/>
    <mergeCell ref="G12:G13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2008-08-29T08:37:23Z</cp:lastPrinted>
  <dcterms:created xsi:type="dcterms:W3CDTF">1996-10-08T23:32:33Z</dcterms:created>
  <dcterms:modified xsi:type="dcterms:W3CDTF">2010-12-20T14:49:28Z</dcterms:modified>
  <cp:category/>
  <cp:version/>
  <cp:contentType/>
  <cp:contentStatus/>
</cp:coreProperties>
</file>