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ОЛУФИНАЛ ФИНАЛ" sheetId="1" r:id="rId1"/>
    <sheet name="наградной лист" sheetId="2" r:id="rId2"/>
    <sheet name="пр. хода" sheetId="3" r:id="rId3"/>
    <sheet name="круги" sheetId="4" r:id="rId4"/>
    <sheet name="пр.взвешивания" sheetId="5" r:id="rId5"/>
  </sheets>
  <externalReferences>
    <externalReference r:id="rId8"/>
    <externalReference r:id="rId9"/>
    <externalReference r:id="rId10"/>
    <externalReference r:id="rId11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<sst xmlns="http://schemas.openxmlformats.org/spreadsheetml/2006/main" count="166" uniqueCount="90">
  <si>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</si>
  <si>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</si>
  <si>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</si>
  <si>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</si>
  <si>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</si>
  <si>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</si>
  <si>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</si>
  <si>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</si>
  <si>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</si>
  <si>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</si>
  <si>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</si>
  <si>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</si>
  <si>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</si>
  <si>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</si>
  <si>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</si>
  <si>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</si>
  <si>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</si>
  <si>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</si>
  <si>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</si>
  <si>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</si>
  <si>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</si>
  <si>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Цвет</t>
  </si>
  <si>
    <t>ПОЛФИНАЛ</t>
  </si>
  <si>
    <t>ВСТРЕЧА 1</t>
  </si>
  <si>
    <t>Р.К.</t>
  </si>
  <si>
    <t>ФИНАЛ</t>
  </si>
  <si>
    <t>СОСТАВ ПАР ПО КРУГАМ</t>
  </si>
  <si>
    <t xml:space="preserve">А </t>
  </si>
  <si>
    <t>ПОЛУФИНАЛ</t>
  </si>
  <si>
    <t xml:space="preserve">ПРОТОКОЛ ХОДА СОРЕВНОВАНИЙ       </t>
  </si>
  <si>
    <t>ВСЕРОССИЙСКАЯ ФЕДЕРАЦИЯ САМБО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</si>
  <si>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</si>
  <si>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</si>
  <si>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</si>
  <si>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</si>
  <si>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</si>
  <si>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</si>
  <si>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ГАЛУШКА Людмила Викторовна</t>
  </si>
  <si>
    <t>11.07.91,кмс</t>
  </si>
  <si>
    <t>СФОНовосибирская Новосибирск, МО</t>
  </si>
  <si>
    <t>000951</t>
  </si>
  <si>
    <t>Ведерникова ЕВ</t>
  </si>
  <si>
    <t>АМБАРЦУМОВА Дайна Сергеевна</t>
  </si>
  <si>
    <t>20.01.91 мс</t>
  </si>
  <si>
    <t>ЦФО Тверская Тверь МО</t>
  </si>
  <si>
    <t>003295</t>
  </si>
  <si>
    <t>Каверзин ПИ</t>
  </si>
  <si>
    <t>ТУКТАГУЛОВА Наталья Шарифьяновна</t>
  </si>
  <si>
    <t>14.11.91 кмс</t>
  </si>
  <si>
    <t>ПФО Башкортостан  Уфа МО</t>
  </si>
  <si>
    <t>000845</t>
  </si>
  <si>
    <t>Пегов ВА Баширов РЯ</t>
  </si>
  <si>
    <t>СИЗОВА Екатерина Викторовна</t>
  </si>
  <si>
    <t>17.10.92 кмс</t>
  </si>
  <si>
    <t>ЦФО Смоленская Смоленск МО</t>
  </si>
  <si>
    <t>Катцин ЮП</t>
  </si>
  <si>
    <t>КУЗНЕЦОВА Вероника Владимировна</t>
  </si>
  <si>
    <t>14.03.92 кмс</t>
  </si>
  <si>
    <t>ПФО Башкортостан Уфа  МО</t>
  </si>
  <si>
    <t xml:space="preserve">Ефремов ГН Кобиашвили С.Р. </t>
  </si>
  <si>
    <t xml:space="preserve">КУЛЬБАБЕНКО Татьяна Борисовна </t>
  </si>
  <si>
    <t>24.11.92 кмс</t>
  </si>
  <si>
    <t>ПФО Оренбургская Бузулук МО</t>
  </si>
  <si>
    <t>Плотников ПД</t>
  </si>
  <si>
    <t>СТЕПАНОВА Алина Юрьевна</t>
  </si>
  <si>
    <t>12.05 92 кмс</t>
  </si>
  <si>
    <t>Москва МКС</t>
  </si>
  <si>
    <t>573241</t>
  </si>
  <si>
    <t>Пензин ЮН</t>
  </si>
  <si>
    <t>СВЕКРОВКИНА Екатерина Алексеевна</t>
  </si>
  <si>
    <t>16.09.93 кмс</t>
  </si>
  <si>
    <t>ЦФО Владимирская Александров ПР</t>
  </si>
  <si>
    <t>003268</t>
  </si>
  <si>
    <t>Тугарев АМ Логвинов А</t>
  </si>
  <si>
    <t>2'37''</t>
  </si>
  <si>
    <t>23''</t>
  </si>
  <si>
    <t>1'7''</t>
  </si>
  <si>
    <t>1'51''</t>
  </si>
  <si>
    <t>1'28''</t>
  </si>
  <si>
    <t>3'12''</t>
  </si>
  <si>
    <t>3'24''</t>
  </si>
  <si>
    <t>3'23''</t>
  </si>
  <si>
    <t>1</t>
  </si>
  <si>
    <t>3:0</t>
  </si>
  <si>
    <t>6</t>
  </si>
  <si>
    <t>2</t>
  </si>
  <si>
    <t>3</t>
  </si>
  <si>
    <t>5-6</t>
  </si>
  <si>
    <t>7-8</t>
  </si>
  <si>
    <t>в.к.   80    кг.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</si>
</sst>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color indexed="9"/>
      <name val="Arial"/>
      <family val="2"/>
    </font>
    <font>
      <u val="single"/>
      <sz val="10"/>
      <color indexed="36"/>
      <name val="Arial"/>
      <family val="0"/>
    </font>
    <font>
      <b/>
      <sz val="8"/>
      <name val="Arial Narrow"/>
      <family val="2"/>
    </font>
    <font>
      <b/>
      <sz val="14"/>
      <name val="Arial"/>
      <family val="2"/>
    </font>
    <font>
      <sz val="14"/>
      <name val="Arial"/>
      <family val="0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1"/>
      <name val="Arial Narrow"/>
      <family val="2"/>
    </font>
    <font>
      <b/>
      <sz val="16"/>
      <name val="CyrillicOld"/>
      <family val="0"/>
    </font>
    <font>
      <b/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10"/>
      <color indexed="58"/>
      <name val="Arial Narrow"/>
      <family val="2"/>
    </font>
    <font>
      <sz val="8"/>
      <name val="Arial Narrow"/>
      <family val="2"/>
    </font>
    <font>
      <sz val="9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NumberFormat="1" applyFont="1" applyAlignment="1">
      <alignment horizontal="center" vertical="center"/>
    </xf>
    <xf numFmtId="0" fontId="0" fillId="0" borderId="0" xfId="15" applyFont="1" applyAlignment="1">
      <alignment horizontal="center" vertical="center" wrapText="1"/>
    </xf>
    <xf numFmtId="0" fontId="13" fillId="0" borderId="0" xfId="15" applyFont="1" applyAlignment="1">
      <alignment/>
    </xf>
    <xf numFmtId="0" fontId="0" fillId="0" borderId="0" xfId="0" applyNumberFormat="1" applyAlignment="1">
      <alignment/>
    </xf>
    <xf numFmtId="0" fontId="2" fillId="0" borderId="0" xfId="15" applyFont="1" applyAlignment="1">
      <alignment horizontal="center" vertical="center"/>
    </xf>
    <xf numFmtId="0" fontId="7" fillId="0" borderId="0" xfId="0" applyNumberFormat="1" applyFont="1" applyAlignment="1">
      <alignment/>
    </xf>
    <xf numFmtId="0" fontId="2" fillId="0" borderId="0" xfId="15" applyNumberFormat="1" applyFont="1" applyBorder="1" applyAlignment="1">
      <alignment vertical="center" wrapText="1"/>
    </xf>
    <xf numFmtId="0" fontId="9" fillId="0" borderId="0" xfId="15" applyNumberFormat="1" applyFont="1" applyBorder="1" applyAlignment="1">
      <alignment vertical="center" wrapText="1"/>
    </xf>
    <xf numFmtId="0" fontId="0" fillId="0" borderId="0" xfId="0" applyNumberFormat="1" applyFill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0" fillId="0" borderId="0" xfId="0" applyNumberFormat="1" applyFont="1" applyFill="1" applyBorder="1" applyAlignment="1">
      <alignment vertical="center"/>
    </xf>
    <xf numFmtId="0" fontId="0" fillId="0" borderId="0" xfId="0" applyNumberFormat="1" applyBorder="1" applyAlignment="1">
      <alignment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horizontal="right"/>
    </xf>
    <xf numFmtId="0" fontId="14" fillId="0" borderId="6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" xfId="0" applyFont="1" applyBorder="1" applyAlignment="1">
      <alignment/>
    </xf>
    <xf numFmtId="0" fontId="5" fillId="2" borderId="7" xfId="0" applyNumberFormat="1" applyFont="1" applyFill="1" applyBorder="1" applyAlignment="1">
      <alignment horizontal="center"/>
    </xf>
    <xf numFmtId="0" fontId="5" fillId="0" borderId="8" xfId="15" applyNumberFormat="1" applyFont="1" applyBorder="1" applyAlignment="1">
      <alignment horizontal="center"/>
    </xf>
    <xf numFmtId="0" fontId="5" fillId="0" borderId="9" xfId="15" applyNumberFormat="1" applyFont="1" applyBorder="1" applyAlignment="1">
      <alignment horizontal="center"/>
    </xf>
    <xf numFmtId="0" fontId="5" fillId="0" borderId="10" xfId="15" applyNumberFormat="1" applyFont="1" applyBorder="1" applyAlignment="1">
      <alignment horizontal="center"/>
    </xf>
    <xf numFmtId="0" fontId="3" fillId="2" borderId="11" xfId="0" applyNumberFormat="1" applyFont="1" applyFill="1" applyBorder="1" applyAlignment="1">
      <alignment horizontal="center"/>
    </xf>
    <xf numFmtId="0" fontId="3" fillId="0" borderId="12" xfId="15" applyNumberFormat="1" applyFont="1" applyBorder="1" applyAlignment="1">
      <alignment horizontal="center"/>
    </xf>
    <xf numFmtId="0" fontId="3" fillId="0" borderId="1" xfId="15" applyNumberFormat="1" applyFont="1" applyBorder="1" applyAlignment="1">
      <alignment horizontal="center"/>
    </xf>
    <xf numFmtId="0" fontId="3" fillId="0" borderId="13" xfId="15" applyNumberFormat="1" applyFont="1" applyBorder="1" applyAlignment="1">
      <alignment horizontal="center"/>
    </xf>
    <xf numFmtId="0" fontId="5" fillId="0" borderId="14" xfId="15" applyNumberFormat="1" applyFont="1" applyBorder="1" applyAlignment="1">
      <alignment horizontal="center"/>
    </xf>
    <xf numFmtId="0" fontId="5" fillId="2" borderId="15" xfId="0" applyNumberFormat="1" applyFont="1" applyFill="1" applyBorder="1" applyAlignment="1">
      <alignment horizontal="center"/>
    </xf>
    <xf numFmtId="0" fontId="5" fillId="0" borderId="0" xfId="15" applyNumberFormat="1" applyFont="1" applyBorder="1" applyAlignment="1">
      <alignment horizontal="center"/>
    </xf>
    <xf numFmtId="0" fontId="5" fillId="0" borderId="16" xfId="15" applyNumberFormat="1" applyFont="1" applyBorder="1" applyAlignment="1">
      <alignment horizontal="center"/>
    </xf>
    <xf numFmtId="0" fontId="3" fillId="0" borderId="17" xfId="15" applyNumberFormat="1" applyFont="1" applyBorder="1" applyAlignment="1">
      <alignment horizontal="center"/>
    </xf>
    <xf numFmtId="0" fontId="3" fillId="2" borderId="15" xfId="0" applyNumberFormat="1" applyFont="1" applyFill="1" applyBorder="1" applyAlignment="1">
      <alignment horizontal="center"/>
    </xf>
    <xf numFmtId="0" fontId="5" fillId="0" borderId="18" xfId="15" applyNumberFormat="1" applyFont="1" applyBorder="1" applyAlignment="1">
      <alignment horizontal="center"/>
    </xf>
    <xf numFmtId="0" fontId="5" fillId="0" borderId="19" xfId="15" applyNumberFormat="1" applyFont="1" applyBorder="1" applyAlignment="1">
      <alignment horizontal="center"/>
    </xf>
    <xf numFmtId="0" fontId="5" fillId="2" borderId="6" xfId="0" applyNumberFormat="1" applyFont="1" applyFill="1" applyBorder="1" applyAlignment="1">
      <alignment horizontal="center"/>
    </xf>
    <xf numFmtId="0" fontId="5" fillId="0" borderId="20" xfId="15" applyNumberFormat="1" applyFont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3" fillId="0" borderId="21" xfId="15" applyNumberFormat="1" applyFont="1" applyBorder="1" applyAlignment="1">
      <alignment horizontal="center"/>
    </xf>
    <xf numFmtId="0" fontId="3" fillId="0" borderId="22" xfId="15" applyNumberFormat="1" applyFont="1" applyBorder="1" applyAlignment="1">
      <alignment horizontal="center"/>
    </xf>
    <xf numFmtId="0" fontId="3" fillId="0" borderId="23" xfId="15" applyNumberFormat="1" applyFont="1" applyBorder="1" applyAlignment="1">
      <alignment horizontal="center"/>
    </xf>
    <xf numFmtId="0" fontId="3" fillId="2" borderId="24" xfId="0" applyNumberFormat="1" applyFont="1" applyFill="1" applyBorder="1" applyAlignment="1">
      <alignment horizontal="center"/>
    </xf>
    <xf numFmtId="0" fontId="17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/>
    </xf>
    <xf numFmtId="0" fontId="5" fillId="0" borderId="3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25" xfId="15" applyNumberFormat="1" applyFont="1" applyBorder="1" applyAlignment="1">
      <alignment horizontal="center"/>
    </xf>
    <xf numFmtId="0" fontId="3" fillId="0" borderId="26" xfId="15" applyNumberFormat="1" applyFont="1" applyBorder="1" applyAlignment="1">
      <alignment horizontal="center"/>
    </xf>
    <xf numFmtId="0" fontId="5" fillId="0" borderId="27" xfId="15" applyNumberFormat="1" applyFont="1" applyBorder="1" applyAlignment="1">
      <alignment horizontal="center"/>
    </xf>
    <xf numFmtId="0" fontId="5" fillId="0" borderId="28" xfId="15" applyNumberFormat="1" applyFont="1" applyBorder="1" applyAlignment="1">
      <alignment horizontal="center"/>
    </xf>
    <xf numFmtId="0" fontId="3" fillId="2" borderId="29" xfId="0" applyNumberFormat="1" applyFont="1" applyFill="1" applyBorder="1" applyAlignment="1">
      <alignment horizontal="center"/>
    </xf>
    <xf numFmtId="0" fontId="3" fillId="2" borderId="30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 vertical="center"/>
    </xf>
    <xf numFmtId="0" fontId="5" fillId="0" borderId="0" xfId="15" applyNumberFormat="1" applyFont="1" applyAlignment="1">
      <alignment/>
    </xf>
    <xf numFmtId="0" fontId="17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0" fontId="19" fillId="0" borderId="0" xfId="15" applyNumberFormat="1" applyFont="1" applyAlignment="1">
      <alignment/>
    </xf>
    <xf numFmtId="0" fontId="18" fillId="0" borderId="0" xfId="0" applyNumberFormat="1" applyFont="1" applyBorder="1" applyAlignment="1">
      <alignment/>
    </xf>
    <xf numFmtId="0" fontId="3" fillId="0" borderId="0" xfId="15" applyNumberFormat="1" applyFont="1" applyAlignment="1">
      <alignment/>
    </xf>
    <xf numFmtId="0" fontId="5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0" fontId="17" fillId="0" borderId="0" xfId="15" applyFont="1" applyAlignment="1">
      <alignment horizontal="center" vertical="center"/>
    </xf>
    <xf numFmtId="0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7" fillId="0" borderId="0" xfId="0" applyFont="1" applyAlignment="1">
      <alignment/>
    </xf>
    <xf numFmtId="49" fontId="3" fillId="0" borderId="0" xfId="0" applyNumberFormat="1" applyFont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0" fillId="0" borderId="36" xfId="15" applyFont="1" applyBorder="1" applyAlignment="1">
      <alignment horizontal="center" vertical="center" wrapText="1"/>
    </xf>
    <xf numFmtId="0" fontId="0" fillId="0" borderId="36" xfId="15" applyFont="1" applyFill="1" applyBorder="1" applyAlignment="1">
      <alignment horizontal="left" vertical="center" wrapText="1"/>
    </xf>
    <xf numFmtId="0" fontId="0" fillId="0" borderId="36" xfId="15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0" fillId="0" borderId="36" xfId="15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49" fontId="5" fillId="0" borderId="36" xfId="0" applyNumberFormat="1" applyFont="1" applyBorder="1" applyAlignment="1">
      <alignment horizontal="center" vertical="center" wrapText="1"/>
    </xf>
    <xf numFmtId="0" fontId="3" fillId="0" borderId="36" xfId="15" applyFont="1" applyFill="1" applyBorder="1" applyAlignment="1">
      <alignment horizontal="left" vertical="center" wrapText="1"/>
    </xf>
    <xf numFmtId="0" fontId="3" fillId="0" borderId="36" xfId="15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15" fillId="5" borderId="37" xfId="0" applyFont="1" applyFill="1" applyBorder="1" applyAlignment="1">
      <alignment horizontal="center" vertical="center"/>
    </xf>
    <xf numFmtId="0" fontId="16" fillId="0" borderId="9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15" fillId="4" borderId="37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5" fillId="3" borderId="37" xfId="0" applyFont="1" applyFill="1" applyBorder="1" applyAlignment="1">
      <alignment horizontal="center" vertical="center"/>
    </xf>
    <xf numFmtId="0" fontId="9" fillId="6" borderId="38" xfId="15" applyFont="1" applyFill="1" applyBorder="1" applyAlignment="1" applyProtection="1">
      <alignment horizontal="center" vertical="center" wrapText="1"/>
      <protection/>
    </xf>
    <xf numFmtId="0" fontId="9" fillId="6" borderId="39" xfId="15" applyFont="1" applyFill="1" applyBorder="1" applyAlignment="1" applyProtection="1">
      <alignment horizontal="center" vertical="center" wrapText="1"/>
      <protection/>
    </xf>
    <xf numFmtId="0" fontId="9" fillId="6" borderId="40" xfId="15" applyFont="1" applyFill="1" applyBorder="1" applyAlignment="1" applyProtection="1">
      <alignment horizontal="center" vertical="center" wrapText="1"/>
      <protection/>
    </xf>
    <xf numFmtId="0" fontId="0" fillId="0" borderId="9" xfId="15" applyFont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10" fillId="4" borderId="38" xfId="15" applyFont="1" applyFill="1" applyBorder="1" applyAlignment="1">
      <alignment horizontal="center" vertical="center"/>
    </xf>
    <xf numFmtId="0" fontId="10" fillId="4" borderId="39" xfId="15" applyFont="1" applyFill="1" applyBorder="1" applyAlignment="1">
      <alignment horizontal="center" vertical="center"/>
    </xf>
    <xf numFmtId="0" fontId="10" fillId="4" borderId="40" xfId="15" applyFont="1" applyFill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0" fontId="5" fillId="0" borderId="41" xfId="0" applyNumberFormat="1" applyFont="1" applyFill="1" applyBorder="1" applyAlignment="1">
      <alignment horizontal="center" vertical="center" wrapText="1"/>
    </xf>
    <xf numFmtId="0" fontId="5" fillId="0" borderId="42" xfId="0" applyNumberFormat="1" applyFont="1" applyFill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left" vertical="center" wrapText="1"/>
    </xf>
    <xf numFmtId="0" fontId="3" fillId="0" borderId="44" xfId="0" applyNumberFormat="1" applyFont="1" applyBorder="1" applyAlignment="1">
      <alignment horizontal="left" vertical="center" wrapText="1"/>
    </xf>
    <xf numFmtId="0" fontId="3" fillId="0" borderId="36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left" vertical="center" wrapText="1"/>
    </xf>
    <xf numFmtId="0" fontId="3" fillId="0" borderId="47" xfId="0" applyNumberFormat="1" applyFont="1" applyBorder="1" applyAlignment="1">
      <alignment horizontal="center" vertical="center" wrapText="1"/>
    </xf>
    <xf numFmtId="0" fontId="5" fillId="0" borderId="41" xfId="0" applyNumberFormat="1" applyFont="1" applyBorder="1" applyAlignment="1">
      <alignment horizontal="center" vertical="center" wrapText="1"/>
    </xf>
    <xf numFmtId="0" fontId="5" fillId="0" borderId="42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5" fillId="0" borderId="49" xfId="0" applyNumberFormat="1" applyFont="1" applyFill="1" applyBorder="1" applyAlignment="1">
      <alignment horizontal="center" vertical="center" wrapText="1"/>
    </xf>
    <xf numFmtId="0" fontId="5" fillId="0" borderId="50" xfId="0" applyNumberFormat="1" applyFont="1" applyFill="1" applyBorder="1" applyAlignment="1">
      <alignment horizontal="center" vertical="center" wrapText="1"/>
    </xf>
    <xf numFmtId="0" fontId="3" fillId="0" borderId="43" xfId="15" applyNumberFormat="1" applyFont="1" applyBorder="1" applyAlignment="1">
      <alignment horizontal="left" vertical="center" wrapText="1"/>
    </xf>
    <xf numFmtId="0" fontId="5" fillId="0" borderId="43" xfId="0" applyNumberFormat="1" applyFont="1" applyBorder="1" applyAlignment="1">
      <alignment horizontal="left" vertical="center" wrapText="1"/>
    </xf>
    <xf numFmtId="0" fontId="3" fillId="0" borderId="36" xfId="15" applyNumberFormat="1" applyFont="1" applyBorder="1" applyAlignment="1">
      <alignment horizontal="center" vertical="center" wrapText="1"/>
    </xf>
    <xf numFmtId="0" fontId="5" fillId="0" borderId="36" xfId="0" applyNumberFormat="1" applyFont="1" applyBorder="1" applyAlignment="1">
      <alignment horizontal="center" vertical="center" wrapText="1"/>
    </xf>
    <xf numFmtId="0" fontId="3" fillId="0" borderId="51" xfId="0" applyNumberFormat="1" applyFont="1" applyBorder="1" applyAlignment="1">
      <alignment horizontal="center" vertical="center" wrapText="1"/>
    </xf>
    <xf numFmtId="0" fontId="3" fillId="0" borderId="52" xfId="0" applyNumberFormat="1" applyFont="1" applyBorder="1" applyAlignment="1">
      <alignment horizontal="center" vertical="center" wrapText="1"/>
    </xf>
    <xf numFmtId="0" fontId="3" fillId="0" borderId="53" xfId="0" applyNumberFormat="1" applyFont="1" applyBorder="1" applyAlignment="1">
      <alignment horizontal="center" vertical="center" wrapText="1"/>
    </xf>
    <xf numFmtId="0" fontId="3" fillId="0" borderId="49" xfId="0" applyNumberFormat="1" applyFont="1" applyBorder="1" applyAlignment="1">
      <alignment horizontal="center" vertical="center" wrapText="1"/>
    </xf>
    <xf numFmtId="0" fontId="24" fillId="0" borderId="51" xfId="15" applyNumberFormat="1" applyFont="1" applyBorder="1" applyAlignment="1">
      <alignment horizontal="center" vertical="center" wrapText="1"/>
    </xf>
    <xf numFmtId="0" fontId="12" fillId="0" borderId="52" xfId="0" applyNumberFormat="1" applyFont="1" applyBorder="1" applyAlignment="1">
      <alignment horizontal="center" vertical="center" wrapText="1"/>
    </xf>
    <xf numFmtId="0" fontId="5" fillId="0" borderId="45" xfId="0" applyNumberFormat="1" applyFont="1" applyBorder="1" applyAlignment="1">
      <alignment horizontal="center" vertical="center" wrapText="1"/>
    </xf>
    <xf numFmtId="0" fontId="5" fillId="0" borderId="53" xfId="0" applyNumberFormat="1" applyFont="1" applyBorder="1" applyAlignment="1">
      <alignment horizontal="center" vertical="center" wrapText="1"/>
    </xf>
    <xf numFmtId="0" fontId="5" fillId="0" borderId="49" xfId="0" applyNumberFormat="1" applyFont="1" applyBorder="1" applyAlignment="1">
      <alignment horizontal="center" vertical="center" wrapText="1"/>
    </xf>
    <xf numFmtId="0" fontId="24" fillId="0" borderId="52" xfId="15" applyNumberFormat="1" applyFont="1" applyBorder="1" applyAlignment="1">
      <alignment horizontal="center" vertical="center" wrapText="1"/>
    </xf>
    <xf numFmtId="0" fontId="5" fillId="0" borderId="54" xfId="0" applyNumberFormat="1" applyFont="1" applyBorder="1" applyAlignment="1">
      <alignment horizontal="center" vertical="center" wrapText="1"/>
    </xf>
    <xf numFmtId="0" fontId="3" fillId="0" borderId="46" xfId="15" applyNumberFormat="1" applyFont="1" applyBorder="1" applyAlignment="1">
      <alignment horizontal="left" vertical="center" wrapText="1"/>
    </xf>
    <xf numFmtId="0" fontId="3" fillId="0" borderId="47" xfId="15" applyNumberFormat="1" applyFont="1" applyBorder="1" applyAlignment="1">
      <alignment horizontal="center" vertical="center" wrapText="1"/>
    </xf>
    <xf numFmtId="0" fontId="5" fillId="0" borderId="55" xfId="0" applyNumberFormat="1" applyFont="1" applyFill="1" applyBorder="1" applyAlignment="1">
      <alignment horizontal="center" vertical="center" wrapText="1"/>
    </xf>
    <xf numFmtId="0" fontId="5" fillId="0" borderId="56" xfId="0" applyNumberFormat="1" applyFont="1" applyFill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57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38" xfId="0" applyNumberFormat="1" applyFont="1" applyBorder="1" applyAlignment="1">
      <alignment horizontal="center" vertical="center" wrapText="1"/>
    </xf>
    <xf numFmtId="0" fontId="5" fillId="0" borderId="39" xfId="0" applyNumberFormat="1" applyFont="1" applyBorder="1" applyAlignment="1">
      <alignment horizontal="center" vertical="center" wrapText="1"/>
    </xf>
    <xf numFmtId="0" fontId="5" fillId="0" borderId="40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12" fillId="0" borderId="58" xfId="0" applyNumberFormat="1" applyFont="1" applyBorder="1" applyAlignment="1">
      <alignment horizontal="center" vertical="center" wrapText="1"/>
    </xf>
    <xf numFmtId="0" fontId="3" fillId="0" borderId="50" xfId="0" applyNumberFormat="1" applyFont="1" applyBorder="1" applyAlignment="1">
      <alignment horizontal="center" vertical="center" wrapText="1"/>
    </xf>
    <xf numFmtId="0" fontId="5" fillId="0" borderId="55" xfId="0" applyNumberFormat="1" applyFont="1" applyBorder="1" applyAlignment="1">
      <alignment horizontal="center" vertical="center" wrapText="1"/>
    </xf>
    <xf numFmtId="0" fontId="5" fillId="0" borderId="59" xfId="0" applyNumberFormat="1" applyFont="1" applyBorder="1" applyAlignment="1">
      <alignment horizontal="center" vertical="center" wrapText="1"/>
    </xf>
    <xf numFmtId="0" fontId="1" fillId="0" borderId="33" xfId="0" applyNumberFormat="1" applyFont="1" applyBorder="1" applyAlignment="1">
      <alignment horizontal="center" vertical="center" wrapText="1"/>
    </xf>
    <xf numFmtId="0" fontId="1" fillId="0" borderId="57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38" xfId="0" applyNumberFormat="1" applyFont="1" applyBorder="1" applyAlignment="1">
      <alignment horizontal="center" vertical="center" wrapText="1"/>
    </xf>
    <xf numFmtId="0" fontId="1" fillId="0" borderId="39" xfId="0" applyNumberFormat="1" applyFont="1" applyBorder="1" applyAlignment="1">
      <alignment horizontal="center" vertical="center" wrapText="1"/>
    </xf>
    <xf numFmtId="0" fontId="1" fillId="0" borderId="40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0" fontId="3" fillId="0" borderId="58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5" fillId="0" borderId="44" xfId="0" applyNumberFormat="1" applyFont="1" applyBorder="1" applyAlignment="1">
      <alignment horizontal="left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3" fillId="0" borderId="51" xfId="0" applyNumberFormat="1" applyFont="1" applyBorder="1" applyAlignment="1">
      <alignment horizontal="left" vertical="center" wrapText="1"/>
    </xf>
    <xf numFmtId="0" fontId="3" fillId="0" borderId="28" xfId="0" applyNumberFormat="1" applyFont="1" applyBorder="1" applyAlignment="1">
      <alignment horizontal="left" vertical="center" wrapText="1"/>
    </xf>
    <xf numFmtId="0" fontId="5" fillId="0" borderId="33" xfId="0" applyNumberFormat="1" applyFont="1" applyBorder="1" applyAlignment="1">
      <alignment horizontal="center" vertical="center" textRotation="90" wrapText="1"/>
    </xf>
    <xf numFmtId="0" fontId="5" fillId="0" borderId="34" xfId="0" applyNumberFormat="1" applyFont="1" applyBorder="1" applyAlignment="1">
      <alignment horizontal="center" vertical="center" textRotation="90" wrapText="1"/>
    </xf>
    <xf numFmtId="0" fontId="5" fillId="0" borderId="60" xfId="0" applyNumberFormat="1" applyFont="1" applyBorder="1" applyAlignment="1">
      <alignment horizontal="center" vertical="center" wrapText="1"/>
    </xf>
    <xf numFmtId="0" fontId="5" fillId="0" borderId="61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49" fontId="21" fillId="0" borderId="54" xfId="0" applyNumberFormat="1" applyFont="1" applyBorder="1" applyAlignment="1">
      <alignment horizontal="center" vertical="center" wrapText="1"/>
    </xf>
    <xf numFmtId="49" fontId="21" fillId="0" borderId="41" xfId="0" applyNumberFormat="1" applyFont="1" applyBorder="1" applyAlignment="1">
      <alignment horizontal="center" vertical="center" wrapText="1"/>
    </xf>
    <xf numFmtId="0" fontId="3" fillId="0" borderId="46" xfId="0" applyNumberFormat="1" applyFont="1" applyFill="1" applyBorder="1" applyAlignment="1">
      <alignment horizontal="left" vertical="center" wrapText="1"/>
    </xf>
    <xf numFmtId="0" fontId="3" fillId="0" borderId="43" xfId="0" applyNumberFormat="1" applyFont="1" applyFill="1" applyBorder="1" applyAlignment="1">
      <alignment horizontal="left" vertical="center" wrapText="1"/>
    </xf>
    <xf numFmtId="0" fontId="3" fillId="0" borderId="62" xfId="0" applyNumberFormat="1" applyFont="1" applyBorder="1" applyAlignment="1">
      <alignment horizontal="center" vertical="center" wrapText="1"/>
    </xf>
    <xf numFmtId="0" fontId="25" fillId="0" borderId="63" xfId="0" applyNumberFormat="1" applyFont="1" applyBorder="1" applyAlignment="1">
      <alignment horizontal="center" vertical="center" wrapText="1"/>
    </xf>
    <xf numFmtId="0" fontId="25" fillId="0" borderId="32" xfId="0" applyNumberFormat="1" applyFont="1" applyBorder="1" applyAlignment="1">
      <alignment horizontal="center" vertical="center" wrapText="1"/>
    </xf>
    <xf numFmtId="0" fontId="25" fillId="0" borderId="64" xfId="0" applyNumberFormat="1" applyFont="1" applyBorder="1" applyAlignment="1">
      <alignment horizontal="center" vertical="center" wrapText="1"/>
    </xf>
    <xf numFmtId="0" fontId="12" fillId="0" borderId="8" xfId="0" applyNumberFormat="1" applyFont="1" applyBorder="1" applyAlignment="1">
      <alignment horizontal="center" vertical="center" textRotation="90" wrapText="1"/>
    </xf>
    <xf numFmtId="0" fontId="12" fillId="0" borderId="15" xfId="0" applyNumberFormat="1" applyFont="1" applyBorder="1" applyAlignment="1">
      <alignment horizontal="center" vertical="center" textRotation="90" wrapText="1"/>
    </xf>
    <xf numFmtId="0" fontId="3" fillId="0" borderId="52" xfId="0" applyNumberFormat="1" applyFont="1" applyBorder="1" applyAlignment="1">
      <alignment horizontal="left" vertical="center" wrapText="1"/>
    </xf>
    <xf numFmtId="49" fontId="23" fillId="0" borderId="41" xfId="0" applyNumberFormat="1" applyFont="1" applyBorder="1" applyAlignment="1">
      <alignment horizontal="center" vertical="center" wrapText="1"/>
    </xf>
    <xf numFmtId="49" fontId="22" fillId="0" borderId="41" xfId="0" applyNumberFormat="1" applyFont="1" applyBorder="1" applyAlignment="1">
      <alignment horizontal="center" vertical="center" wrapText="1"/>
    </xf>
    <xf numFmtId="49" fontId="5" fillId="0" borderId="41" xfId="0" applyNumberFormat="1" applyFont="1" applyBorder="1" applyAlignment="1">
      <alignment horizontal="center" vertical="center" wrapText="1"/>
    </xf>
    <xf numFmtId="0" fontId="3" fillId="0" borderId="58" xfId="0" applyNumberFormat="1" applyFont="1" applyBorder="1" applyAlignment="1">
      <alignment horizontal="left" vertical="center" wrapText="1"/>
    </xf>
    <xf numFmtId="49" fontId="5" fillId="0" borderId="42" xfId="0" applyNumberFormat="1" applyFont="1" applyBorder="1" applyAlignment="1">
      <alignment horizontal="center" vertical="center" wrapText="1"/>
    </xf>
    <xf numFmtId="0" fontId="3" fillId="0" borderId="44" xfId="0" applyNumberFormat="1" applyFont="1" applyFill="1" applyBorder="1" applyAlignment="1">
      <alignment horizontal="left" vertical="center" wrapText="1"/>
    </xf>
    <xf numFmtId="0" fontId="25" fillId="0" borderId="65" xfId="0" applyNumberFormat="1" applyFont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0" xfId="15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15" applyNumberFormat="1" applyFont="1" applyAlignment="1">
      <alignment horizontal="center" vertical="center" wrapText="1"/>
    </xf>
    <xf numFmtId="0" fontId="9" fillId="7" borderId="38" xfId="15" applyNumberFormat="1" applyFont="1" applyFill="1" applyBorder="1" applyAlignment="1" applyProtection="1">
      <alignment horizontal="center" vertical="center" wrapText="1"/>
      <protection/>
    </xf>
    <xf numFmtId="0" fontId="9" fillId="7" borderId="39" xfId="15" applyNumberFormat="1" applyFont="1" applyFill="1" applyBorder="1" applyAlignment="1" applyProtection="1">
      <alignment horizontal="center" vertical="center" wrapText="1"/>
      <protection/>
    </xf>
    <xf numFmtId="0" fontId="9" fillId="7" borderId="40" xfId="15" applyNumberFormat="1" applyFont="1" applyFill="1" applyBorder="1" applyAlignment="1" applyProtection="1">
      <alignment horizontal="center" vertical="center" wrapText="1"/>
      <protection/>
    </xf>
    <xf numFmtId="0" fontId="7" fillId="0" borderId="0" xfId="15" applyNumberFormat="1" applyFont="1" applyAlignment="1">
      <alignment horizontal="center" vertical="center" wrapText="1"/>
    </xf>
    <xf numFmtId="0" fontId="10" fillId="8" borderId="38" xfId="15" applyNumberFormat="1" applyFont="1" applyFill="1" applyBorder="1" applyAlignment="1">
      <alignment horizontal="center" vertical="center"/>
    </xf>
    <xf numFmtId="0" fontId="10" fillId="8" borderId="40" xfId="0" applyNumberFormat="1" applyFont="1" applyFill="1" applyBorder="1" applyAlignment="1">
      <alignment horizontal="center" vertical="center"/>
    </xf>
    <xf numFmtId="0" fontId="3" fillId="0" borderId="57" xfId="0" applyNumberFormat="1" applyFont="1" applyBorder="1" applyAlignment="1">
      <alignment horizontal="center"/>
    </xf>
    <xf numFmtId="0" fontId="5" fillId="0" borderId="47" xfId="0" applyFont="1" applyBorder="1" applyAlignment="1">
      <alignment horizontal="center" vertical="center" wrapText="1"/>
    </xf>
    <xf numFmtId="49" fontId="5" fillId="0" borderId="47" xfId="0" applyNumberFormat="1" applyFont="1" applyBorder="1" applyAlignment="1">
      <alignment horizontal="center" vertical="center" wrapText="1"/>
    </xf>
    <xf numFmtId="49" fontId="3" fillId="0" borderId="47" xfId="0" applyNumberFormat="1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12" xfId="15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5" xfId="15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3" fillId="0" borderId="36" xfId="0" applyFont="1" applyBorder="1" applyAlignment="1">
      <alignment vertical="center" wrapText="1"/>
    </xf>
    <xf numFmtId="0" fontId="3" fillId="0" borderId="36" xfId="0" applyFont="1" applyBorder="1" applyAlignment="1">
      <alignment horizontal="left" vertical="center" wrapText="1"/>
    </xf>
    <xf numFmtId="0" fontId="0" fillId="0" borderId="36" xfId="0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66675</xdr:rowOff>
    </xdr:from>
    <xdr:to>
      <xdr:col>1</xdr:col>
      <xdr:colOff>428625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6675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85725</xdr:rowOff>
    </xdr:from>
    <xdr:to>
      <xdr:col>1</xdr:col>
      <xdr:colOff>333375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572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\&#1056;&#1072;&#1073;&#1086;&#1095;&#1080;&#1081;%20&#1089;&#1090;&#1086;&#1083;\&#1055;&#1077;&#1088;&#1074;&#1077;&#1085;&#1089;&#1090;&#1074;&#1086;%20&#1056;&#1086;&#1089;&#1089;&#1080;&#1080;%202011%20&#1102;&#1085;&#1080;&#1086;&#1088;&#1082;&#1080;%20&#1040;&#1085;&#1072;&#1087;&#1072;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\&#1056;&#1072;&#1073;&#1086;&#1095;&#1080;&#1081;%20&#1089;&#1090;&#1086;&#1083;\&#1055;&#1077;&#1088;&#1074;&#1077;&#1085;&#1089;&#1090;&#1074;&#1086;%20&#1056;&#1086;&#1089;&#1089;&#1080;&#1080;%202011%20&#1102;&#1085;&#1080;&#1086;&#1088;&#1082;&#1080;%20&#1040;&#1085;&#1072;&#1087;&#1072;\&#1055;&#1056;&#1054;&#1058;&#1054;&#1050;&#1054;&#1051;&#1067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среди юниорок 1991 - 92 гг.р.</v>
          </cell>
        </row>
        <row r="3">
          <cell r="A3" t="str">
            <v>24 - 27 февраля 2011 г.               г. Анапа</v>
          </cell>
        </row>
        <row r="6">
          <cell r="A6" t="str">
            <v>Гл. судья, судья МК</v>
          </cell>
          <cell r="G6" t="str">
            <v>О.Р. Перминов</v>
          </cell>
        </row>
        <row r="7">
          <cell r="G7" t="str">
            <v>/г. Н. Тагил/</v>
          </cell>
        </row>
        <row r="8">
          <cell r="G8" t="str">
            <v>Н.Ю. Глушкова</v>
          </cell>
        </row>
        <row r="9">
          <cell r="G9" t="str">
            <v>/г. Рязань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L7" t="str">
            <v>ИТОГОВЫЙ ПРОТОКОЛ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38"/>
  <sheetViews>
    <sheetView workbookViewId="0" topLeftCell="A7">
      <selection activeCell="A28" sqref="A28:I38"/>
    </sheetView>
  </sheetViews>
  <sheetFormatPr defaultColWidth="9.140625" defaultRowHeight="12.75"/>
  <cols>
    <col min="1" max="1" width="6.28125" style="0" customWidth="1"/>
    <col min="2" max="2" width="9.00390625" style="0" customWidth="1"/>
    <col min="3" max="3" width="20.8515625" style="0" customWidth="1"/>
    <col min="6" max="6" width="20.28125" style="0" customWidth="1"/>
  </cols>
  <sheetData>
    <row r="1" ht="33" customHeight="1">
      <c r="F1" s="11"/>
    </row>
    <row r="2" ht="26.25" customHeight="1">
      <c r="C2" s="7" t="s">
        <v>22</v>
      </c>
    </row>
    <row r="3" spans="3:6" ht="25.5" customHeight="1">
      <c r="C3" s="6" t="s">
        <v>23</v>
      </c>
      <c r="F3" s="14" t="str">
        <f>HYPERLINK('пр.взвешивания'!E3)</f>
        <v>в.к.   80    кг.</v>
      </c>
    </row>
    <row r="4" spans="1:9" ht="12.75">
      <c r="A4" s="93" t="s">
        <v>21</v>
      </c>
      <c r="B4" s="93" t="s">
        <v>0</v>
      </c>
      <c r="C4" s="95" t="s">
        <v>1</v>
      </c>
      <c r="D4" s="93" t="s">
        <v>2</v>
      </c>
      <c r="E4" s="93" t="s">
        <v>3</v>
      </c>
      <c r="F4" s="93" t="s">
        <v>9</v>
      </c>
      <c r="G4" s="93" t="s">
        <v>10</v>
      </c>
      <c r="H4" s="93" t="s">
        <v>11</v>
      </c>
      <c r="I4" s="93" t="s">
        <v>12</v>
      </c>
    </row>
    <row r="5" spans="1:9" ht="12.75">
      <c r="A5" s="94"/>
      <c r="B5" s="94"/>
      <c r="C5" s="94"/>
      <c r="D5" s="94"/>
      <c r="E5" s="94"/>
      <c r="F5" s="94"/>
      <c r="G5" s="94"/>
      <c r="H5" s="94"/>
      <c r="I5" s="94"/>
    </row>
    <row r="6" spans="1:9" ht="12.75">
      <c r="A6" s="97"/>
      <c r="B6" s="98">
        <v>1</v>
      </c>
      <c r="C6" s="99" t="str">
        <f>VLOOKUP(B6,'пр.взвешивания'!B6:C21,2,FALSE)</f>
        <v>ГАЛУШКА Людмила Викторовна</v>
      </c>
      <c r="D6" s="100" t="str">
        <f>VLOOKUP(C6,'пр.взвешивания'!C6:D21,2,FALSE)</f>
        <v>11.07.91,кмс</v>
      </c>
      <c r="E6" s="100" t="str">
        <f>VLOOKUP(D6,'пр.взвешивания'!D6:E21,2,FALSE)</f>
        <v>СФОНовосибирская Новосибирск, МО</v>
      </c>
      <c r="F6" s="103"/>
      <c r="G6" s="104"/>
      <c r="H6" s="96"/>
      <c r="I6" s="93"/>
    </row>
    <row r="7" spans="1:9" ht="12.75">
      <c r="A7" s="97"/>
      <c r="B7" s="93"/>
      <c r="C7" s="99"/>
      <c r="D7" s="100"/>
      <c r="E7" s="100"/>
      <c r="F7" s="103"/>
      <c r="G7" s="103"/>
      <c r="H7" s="96"/>
      <c r="I7" s="93"/>
    </row>
    <row r="8" spans="1:9" ht="12.75">
      <c r="A8" s="101"/>
      <c r="B8" s="102">
        <v>8</v>
      </c>
      <c r="C8" s="99" t="str">
        <f>VLOOKUP(B8,'пр.взвешивания'!B8:C21,2,FALSE)</f>
        <v>СВЕКРОВКИНА Екатерина Алексеевна</v>
      </c>
      <c r="D8" s="100" t="str">
        <f>VLOOKUP(C8,'пр.взвешивания'!C8:D21,2,FALSE)</f>
        <v>16.09.93 кмс</v>
      </c>
      <c r="E8" s="100" t="str">
        <f>VLOOKUP(D8,'пр.взвешивания'!D8:E21,2,FALSE)</f>
        <v>ЦФО Владимирская Александров ПР</v>
      </c>
      <c r="F8" s="103"/>
      <c r="G8" s="103"/>
      <c r="H8" s="93"/>
      <c r="I8" s="93"/>
    </row>
    <row r="9" spans="1:9" ht="12.75">
      <c r="A9" s="101"/>
      <c r="B9" s="93"/>
      <c r="C9" s="99"/>
      <c r="D9" s="100"/>
      <c r="E9" s="100"/>
      <c r="F9" s="103"/>
      <c r="G9" s="103"/>
      <c r="H9" s="93"/>
      <c r="I9" s="93"/>
    </row>
    <row r="10" ht="28.5" customHeight="1">
      <c r="E10" s="8" t="s">
        <v>24</v>
      </c>
    </row>
    <row r="11" spans="5:9" ht="19.5" customHeight="1">
      <c r="E11" s="8" t="s">
        <v>7</v>
      </c>
      <c r="F11" s="9"/>
      <c r="G11" s="9"/>
      <c r="H11" s="9"/>
      <c r="I11" s="9"/>
    </row>
    <row r="12" spans="5:9" ht="19.5" customHeight="1">
      <c r="E12" s="8" t="s">
        <v>8</v>
      </c>
      <c r="F12" s="1"/>
      <c r="G12" s="1"/>
      <c r="H12" s="1"/>
      <c r="I12" s="1"/>
    </row>
    <row r="13" ht="19.5" customHeight="1"/>
    <row r="14" ht="19.5" customHeight="1"/>
    <row r="15" spans="3:6" ht="21" customHeight="1">
      <c r="C15" s="6" t="s">
        <v>23</v>
      </c>
      <c r="F15" s="14" t="str">
        <f>HYPERLINK('пр.взвешивания'!E3)</f>
        <v>в.к.   80    кг.</v>
      </c>
    </row>
    <row r="16" spans="1:9" ht="12.75">
      <c r="A16" s="93" t="s">
        <v>21</v>
      </c>
      <c r="B16" s="93" t="s">
        <v>0</v>
      </c>
      <c r="C16" s="95" t="s">
        <v>1</v>
      </c>
      <c r="D16" s="93" t="s">
        <v>2</v>
      </c>
      <c r="E16" s="93" t="s">
        <v>3</v>
      </c>
      <c r="F16" s="93" t="s">
        <v>9</v>
      </c>
      <c r="G16" s="93" t="s">
        <v>10</v>
      </c>
      <c r="H16" s="93" t="s">
        <v>11</v>
      </c>
      <c r="I16" s="93" t="s">
        <v>12</v>
      </c>
    </row>
    <row r="17" spans="1:9" ht="12.75">
      <c r="A17" s="94"/>
      <c r="B17" s="94"/>
      <c r="C17" s="94"/>
      <c r="D17" s="94"/>
      <c r="E17" s="94"/>
      <c r="F17" s="94"/>
      <c r="G17" s="94"/>
      <c r="H17" s="94"/>
      <c r="I17" s="94"/>
    </row>
    <row r="18" spans="1:9" ht="12.75">
      <c r="A18" s="97"/>
      <c r="B18" s="98">
        <v>6</v>
      </c>
      <c r="C18" s="105" t="str">
        <f>VLOOKUP(B18,'пр.взвешивания'!B6:C21,2,FALSE)</f>
        <v>АМБАРЦУМОВА Дайна Сергеевна</v>
      </c>
      <c r="D18" s="106" t="str">
        <f>VLOOKUP(C18,'пр.взвешивания'!C6:D21,2,FALSE)</f>
        <v>20.01.91 мс</v>
      </c>
      <c r="E18" s="106" t="str">
        <f>VLOOKUP(D18,'пр.взвешивания'!D6:E21,2,FALSE)</f>
        <v>ЦФО Тверская Тверь МО</v>
      </c>
      <c r="F18" s="103"/>
      <c r="G18" s="104"/>
      <c r="H18" s="96"/>
      <c r="I18" s="93"/>
    </row>
    <row r="19" spans="1:9" ht="12.75">
      <c r="A19" s="97"/>
      <c r="B19" s="93"/>
      <c r="C19" s="105"/>
      <c r="D19" s="106"/>
      <c r="E19" s="106"/>
      <c r="F19" s="103"/>
      <c r="G19" s="103"/>
      <c r="H19" s="96"/>
      <c r="I19" s="93"/>
    </row>
    <row r="20" spans="1:9" ht="12.75">
      <c r="A20" s="101"/>
      <c r="B20" s="102">
        <v>4</v>
      </c>
      <c r="C20" s="105" t="str">
        <f>VLOOKUP(B20,'пр.взвешивания'!B6:C21,2,FALSE)</f>
        <v>КУЛЬБАБЕНКО Татьяна Борисовна </v>
      </c>
      <c r="D20" s="105" t="str">
        <f>VLOOKUP(C20,'пр.взвешивания'!C6:D21,2,FALSE)</f>
        <v>24.11.92 кмс</v>
      </c>
      <c r="E20" s="105" t="str">
        <f>VLOOKUP(D20,'пр.взвешивания'!D6:E21,2,FALSE)</f>
        <v>ПФО Оренбургская Бузулук МО</v>
      </c>
      <c r="F20" s="103"/>
      <c r="G20" s="103"/>
      <c r="H20" s="93"/>
      <c r="I20" s="93"/>
    </row>
    <row r="21" spans="1:9" ht="12.75">
      <c r="A21" s="101"/>
      <c r="B21" s="93"/>
      <c r="C21" s="105"/>
      <c r="D21" s="105"/>
      <c r="E21" s="105"/>
      <c r="F21" s="103"/>
      <c r="G21" s="103"/>
      <c r="H21" s="93"/>
      <c r="I21" s="93"/>
    </row>
    <row r="22" spans="3:5" ht="24.75" customHeight="1">
      <c r="C22" s="4"/>
      <c r="D22" s="4"/>
      <c r="E22" s="79" t="s">
        <v>24</v>
      </c>
    </row>
    <row r="23" spans="3:9" ht="24.75" customHeight="1">
      <c r="C23" s="4"/>
      <c r="D23" s="4"/>
      <c r="E23" s="79" t="s">
        <v>7</v>
      </c>
      <c r="F23" s="9"/>
      <c r="G23" s="9"/>
      <c r="H23" s="9"/>
      <c r="I23" s="9"/>
    </row>
    <row r="24" spans="3:9" ht="24.75" customHeight="1">
      <c r="C24" s="4"/>
      <c r="D24" s="4"/>
      <c r="E24" s="79" t="s">
        <v>8</v>
      </c>
      <c r="F24" s="9"/>
      <c r="G24" s="9"/>
      <c r="H24" s="9"/>
      <c r="I24" s="9"/>
    </row>
    <row r="25" spans="3:9" ht="24.75" customHeight="1">
      <c r="C25" s="4"/>
      <c r="D25" s="4"/>
      <c r="E25" s="80"/>
      <c r="F25" s="2"/>
      <c r="G25" s="2"/>
      <c r="H25" s="2"/>
      <c r="I25" s="2"/>
    </row>
    <row r="26" spans="3:9" ht="12.75">
      <c r="C26" s="4"/>
      <c r="D26" s="4"/>
      <c r="E26" s="81"/>
      <c r="F26" s="2"/>
      <c r="G26" s="2"/>
      <c r="H26" s="2"/>
      <c r="I26" s="2"/>
    </row>
    <row r="27" spans="3:9" ht="12.75">
      <c r="C27" s="4"/>
      <c r="D27" s="4"/>
      <c r="E27" s="81"/>
      <c r="F27" s="2"/>
      <c r="G27" s="2"/>
      <c r="H27" s="2"/>
      <c r="I27" s="2"/>
    </row>
    <row r="28" spans="3:6" ht="38.25" customHeight="1">
      <c r="C28" s="10" t="s">
        <v>25</v>
      </c>
      <c r="D28" s="4"/>
      <c r="E28" s="82"/>
      <c r="F28" s="14" t="str">
        <f>HYPERLINK('пр.взвешивания'!E3)</f>
        <v>в.к.   80    кг.</v>
      </c>
    </row>
    <row r="29" spans="1:9" ht="12.75">
      <c r="A29" s="93" t="s">
        <v>21</v>
      </c>
      <c r="B29" s="93" t="s">
        <v>0</v>
      </c>
      <c r="C29" s="95" t="s">
        <v>1</v>
      </c>
      <c r="D29" s="93" t="s">
        <v>2</v>
      </c>
      <c r="E29" s="93" t="s">
        <v>3</v>
      </c>
      <c r="F29" s="93" t="s">
        <v>9</v>
      </c>
      <c r="G29" s="93" t="s">
        <v>10</v>
      </c>
      <c r="H29" s="93" t="s">
        <v>11</v>
      </c>
      <c r="I29" s="93" t="s">
        <v>12</v>
      </c>
    </row>
    <row r="30" spans="1:9" ht="12.75">
      <c r="A30" s="94"/>
      <c r="B30" s="94"/>
      <c r="C30" s="94"/>
      <c r="D30" s="94"/>
      <c r="E30" s="94"/>
      <c r="F30" s="94"/>
      <c r="G30" s="94"/>
      <c r="H30" s="94"/>
      <c r="I30" s="94"/>
    </row>
    <row r="31" spans="1:9" ht="12.75" customHeight="1">
      <c r="A31" s="97"/>
      <c r="B31" s="93">
        <v>1</v>
      </c>
      <c r="C31" s="105" t="str">
        <f>VLOOKUP(B31,'пр.взвешивания'!B6:C21,2,FALSE)</f>
        <v>ГАЛУШКА Людмила Викторовна</v>
      </c>
      <c r="D31" s="105" t="str">
        <f>VLOOKUP(C31,'пр.взвешивания'!C6:D21,2,FALSE)</f>
        <v>11.07.91,кмс</v>
      </c>
      <c r="E31" s="105" t="str">
        <f>VLOOKUP(D31,'пр.взвешивания'!D6:E21,2,FALSE)</f>
        <v>СФОНовосибирская Новосибирск, МО</v>
      </c>
      <c r="F31" s="103"/>
      <c r="G31" s="104"/>
      <c r="H31" s="96"/>
      <c r="I31" s="93"/>
    </row>
    <row r="32" spans="1:9" ht="12.75">
      <c r="A32" s="97"/>
      <c r="B32" s="93"/>
      <c r="C32" s="105"/>
      <c r="D32" s="105"/>
      <c r="E32" s="105"/>
      <c r="F32" s="103"/>
      <c r="G32" s="103"/>
      <c r="H32" s="96"/>
      <c r="I32" s="93"/>
    </row>
    <row r="33" spans="1:9" ht="12.75">
      <c r="A33" s="101"/>
      <c r="B33" s="93">
        <v>6</v>
      </c>
      <c r="C33" s="105" t="str">
        <f>VLOOKUP(B33,'пр.взвешивания'!B8:C23,2,FALSE)</f>
        <v>АМБАРЦУМОВА Дайна Сергеевна</v>
      </c>
      <c r="D33" s="105" t="str">
        <f>VLOOKUP(C33,'пр.взвешивания'!C8:D23,2,FALSE)</f>
        <v>20.01.91 мс</v>
      </c>
      <c r="E33" s="105" t="str">
        <f>VLOOKUP(D33,'пр.взвешивания'!D8:E23,2,FALSE)</f>
        <v>ЦФО Тверская Тверь МО</v>
      </c>
      <c r="F33" s="103"/>
      <c r="G33" s="103"/>
      <c r="H33" s="93"/>
      <c r="I33" s="93"/>
    </row>
    <row r="34" spans="1:9" ht="12.75">
      <c r="A34" s="101"/>
      <c r="B34" s="93"/>
      <c r="C34" s="105"/>
      <c r="D34" s="105"/>
      <c r="E34" s="105"/>
      <c r="F34" s="103"/>
      <c r="G34" s="103"/>
      <c r="H34" s="93"/>
      <c r="I34" s="93"/>
    </row>
    <row r="35" spans="3:5" ht="24.75" customHeight="1">
      <c r="C35" s="4"/>
      <c r="D35" s="4"/>
      <c r="E35" s="79" t="s">
        <v>24</v>
      </c>
    </row>
    <row r="36" spans="5:9" ht="24.75" customHeight="1">
      <c r="E36" s="8" t="s">
        <v>7</v>
      </c>
      <c r="F36" s="9"/>
      <c r="G36" s="9"/>
      <c r="H36" s="9"/>
      <c r="I36" s="9"/>
    </row>
    <row r="37" ht="24.75" customHeight="1">
      <c r="E37" s="8" t="s">
        <v>8</v>
      </c>
    </row>
    <row r="38" spans="5:9" ht="24.75" customHeight="1">
      <c r="E38" s="8" t="s">
        <v>8</v>
      </c>
      <c r="F38" s="9"/>
      <c r="G38" s="9"/>
      <c r="H38" s="9"/>
      <c r="I38" s="9"/>
    </row>
    <row r="39" ht="24.75" customHeight="1"/>
    <row r="40" ht="24.75" customHeight="1"/>
    <row r="41" ht="24.75" customHeight="1"/>
    <row r="42" ht="24.75" customHeight="1"/>
  </sheetData>
  <mergeCells count="81">
    <mergeCell ref="I31: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E31:E32"/>
    <mergeCell ref="F31:F32"/>
    <mergeCell ref="G31:G32"/>
    <mergeCell ref="H31:H32"/>
    <mergeCell ref="A31:A32"/>
    <mergeCell ref="B31:B32"/>
    <mergeCell ref="C31:C32"/>
    <mergeCell ref="D31:D32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E20:E21"/>
    <mergeCell ref="F20:F21"/>
    <mergeCell ref="G20:G21"/>
    <mergeCell ref="H20:H21"/>
    <mergeCell ref="A20:A21"/>
    <mergeCell ref="B20:B21"/>
    <mergeCell ref="C20:C21"/>
    <mergeCell ref="D20:D21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E16:E17"/>
    <mergeCell ref="F16:F17"/>
    <mergeCell ref="G16:G17"/>
    <mergeCell ref="H16:H17"/>
    <mergeCell ref="A16:A17"/>
    <mergeCell ref="B16:B17"/>
    <mergeCell ref="C16:C17"/>
    <mergeCell ref="D16:D17"/>
    <mergeCell ref="I4:I5"/>
    <mergeCell ref="I6:I7"/>
    <mergeCell ref="I8:I9"/>
    <mergeCell ref="E8:E9"/>
    <mergeCell ref="F8:F9"/>
    <mergeCell ref="G8:G9"/>
    <mergeCell ref="H8:H9"/>
    <mergeCell ref="E6:E7"/>
    <mergeCell ref="F6:F7"/>
    <mergeCell ref="G6:G7"/>
    <mergeCell ref="A8:A9"/>
    <mergeCell ref="B8:B9"/>
    <mergeCell ref="C8:C9"/>
    <mergeCell ref="D8:D9"/>
    <mergeCell ref="H6:H7"/>
    <mergeCell ref="A6:A7"/>
    <mergeCell ref="B6:B7"/>
    <mergeCell ref="C6:C7"/>
    <mergeCell ref="D6:D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J38"/>
  <sheetViews>
    <sheetView workbookViewId="0" topLeftCell="A25">
      <selection activeCell="A1" sqref="A1:H38"/>
    </sheetView>
  </sheetViews>
  <sheetFormatPr defaultColWidth="9.140625" defaultRowHeight="12.75"/>
  <sheetData>
    <row r="1" spans="1:8" ht="15.75" thickBot="1">
      <c r="A1" s="126" t="str">
        <f>'[2]реквизиты'!$A$2</f>
        <v>Первенство России среди юниорок 1991 - 92 гг.р.</v>
      </c>
      <c r="B1" s="127"/>
      <c r="C1" s="127"/>
      <c r="D1" s="127"/>
      <c r="E1" s="127"/>
      <c r="F1" s="127"/>
      <c r="G1" s="127"/>
      <c r="H1" s="128"/>
    </row>
    <row r="2" spans="1:8" ht="12.75">
      <c r="A2" s="129" t="str">
        <f>'[2]реквизиты'!$A$3</f>
        <v>24 - 27 февраля 2011 г.               г. Анапа</v>
      </c>
      <c r="B2" s="129"/>
      <c r="C2" s="129"/>
      <c r="D2" s="129"/>
      <c r="E2" s="129"/>
      <c r="F2" s="129"/>
      <c r="G2" s="129"/>
      <c r="H2" s="129"/>
    </row>
    <row r="3" spans="1:8" ht="18.75" thickBot="1">
      <c r="A3" s="130" t="s">
        <v>31</v>
      </c>
      <c r="B3" s="130"/>
      <c r="C3" s="130"/>
      <c r="D3" s="130"/>
      <c r="E3" s="130"/>
      <c r="F3" s="130"/>
      <c r="G3" s="130"/>
      <c r="H3" s="130"/>
    </row>
    <row r="4" spans="2:8" ht="18.75" thickBot="1">
      <c r="B4" s="28"/>
      <c r="C4" s="29"/>
      <c r="D4" s="131" t="str">
        <f>'пр.взвешивания'!E3</f>
        <v>в.к.   80    кг.</v>
      </c>
      <c r="E4" s="132"/>
      <c r="F4" s="133"/>
      <c r="G4" s="29"/>
      <c r="H4" s="29"/>
    </row>
    <row r="5" spans="1:8" ht="18.75" thickBot="1">
      <c r="A5" s="29"/>
      <c r="B5" s="29"/>
      <c r="C5" s="29"/>
      <c r="D5" s="29"/>
      <c r="E5" s="29"/>
      <c r="F5" s="29"/>
      <c r="G5" s="29"/>
      <c r="H5" s="29"/>
    </row>
    <row r="6" spans="1:10" ht="18">
      <c r="A6" s="123" t="s">
        <v>32</v>
      </c>
      <c r="B6" s="116" t="str">
        <f>VLOOKUP(J6,'пр.взвешивания'!B6:G71,2,FALSE)</f>
        <v>АМБАРЦУМОВА Дайна Сергеевна</v>
      </c>
      <c r="C6" s="116"/>
      <c r="D6" s="116"/>
      <c r="E6" s="116"/>
      <c r="F6" s="116"/>
      <c r="G6" s="116"/>
      <c r="H6" s="109" t="str">
        <f>VLOOKUP(J6,'пр.взвешивания'!B6:G71,3,FALSE)</f>
        <v>20.01.91 мс</v>
      </c>
      <c r="I6" s="29"/>
      <c r="J6" s="30">
        <v>6</v>
      </c>
    </row>
    <row r="7" spans="1:10" ht="18">
      <c r="A7" s="124"/>
      <c r="B7" s="117"/>
      <c r="C7" s="117"/>
      <c r="D7" s="117"/>
      <c r="E7" s="117"/>
      <c r="F7" s="117"/>
      <c r="G7" s="117"/>
      <c r="H7" s="118"/>
      <c r="I7" s="29"/>
      <c r="J7" s="30"/>
    </row>
    <row r="8" spans="1:10" ht="18">
      <c r="A8" s="124"/>
      <c r="B8" s="119" t="str">
        <f>VLOOKUP(J6,'пр.взвешивания'!B6:G71,4,FALSE)</f>
        <v>ЦФО Тверская Тверь МО</v>
      </c>
      <c r="C8" s="119"/>
      <c r="D8" s="119"/>
      <c r="E8" s="119"/>
      <c r="F8" s="119"/>
      <c r="G8" s="119"/>
      <c r="H8" s="118"/>
      <c r="I8" s="29"/>
      <c r="J8" s="30"/>
    </row>
    <row r="9" spans="1:10" ht="18.75" thickBot="1">
      <c r="A9" s="125"/>
      <c r="B9" s="111"/>
      <c r="C9" s="111"/>
      <c r="D9" s="111"/>
      <c r="E9" s="111"/>
      <c r="F9" s="111"/>
      <c r="G9" s="111"/>
      <c r="H9" s="112"/>
      <c r="I9" s="29"/>
      <c r="J9" s="30"/>
    </row>
    <row r="10" spans="1:10" ht="18.75" thickBot="1">
      <c r="A10" s="29"/>
      <c r="B10" s="29"/>
      <c r="C10" s="29"/>
      <c r="D10" s="29"/>
      <c r="E10" s="29"/>
      <c r="F10" s="29"/>
      <c r="G10" s="29"/>
      <c r="H10" s="29"/>
      <c r="I10" s="29"/>
      <c r="J10" s="30"/>
    </row>
    <row r="11" spans="1:10" ht="18" customHeight="1">
      <c r="A11" s="120" t="s">
        <v>33</v>
      </c>
      <c r="B11" s="116" t="str">
        <f>VLOOKUP(J11,'пр.взвешивания'!B1:G76,2,FALSE)</f>
        <v>ГАЛУШКА Людмила Викторовна</v>
      </c>
      <c r="C11" s="116"/>
      <c r="D11" s="116"/>
      <c r="E11" s="116"/>
      <c r="F11" s="116"/>
      <c r="G11" s="116"/>
      <c r="H11" s="109" t="str">
        <f>VLOOKUP(J11,'пр.взвешивания'!B1:G76,3,FALSE)</f>
        <v>11.07.91,кмс</v>
      </c>
      <c r="I11" s="29"/>
      <c r="J11" s="30">
        <v>1</v>
      </c>
    </row>
    <row r="12" spans="1:10" ht="18" customHeight="1">
      <c r="A12" s="121"/>
      <c r="B12" s="117"/>
      <c r="C12" s="117"/>
      <c r="D12" s="117"/>
      <c r="E12" s="117"/>
      <c r="F12" s="117"/>
      <c r="G12" s="117"/>
      <c r="H12" s="118"/>
      <c r="I12" s="29"/>
      <c r="J12" s="30"/>
    </row>
    <row r="13" spans="1:10" ht="18">
      <c r="A13" s="121"/>
      <c r="B13" s="119" t="str">
        <f>VLOOKUP(J11,'пр.взвешивания'!B1:G76,4,FALSE)</f>
        <v>СФОНовосибирская Новосибирск, МО</v>
      </c>
      <c r="C13" s="119"/>
      <c r="D13" s="119"/>
      <c r="E13" s="119"/>
      <c r="F13" s="119"/>
      <c r="G13" s="119"/>
      <c r="H13" s="118"/>
      <c r="I13" s="29"/>
      <c r="J13" s="30"/>
    </row>
    <row r="14" spans="1:10" ht="18.75" thickBot="1">
      <c r="A14" s="122"/>
      <c r="B14" s="111"/>
      <c r="C14" s="111"/>
      <c r="D14" s="111"/>
      <c r="E14" s="111"/>
      <c r="F14" s="111"/>
      <c r="G14" s="111"/>
      <c r="H14" s="112"/>
      <c r="I14" s="29"/>
      <c r="J14" s="30"/>
    </row>
    <row r="15" spans="1:10" ht="18.75" thickBot="1">
      <c r="A15" s="29"/>
      <c r="B15" s="29"/>
      <c r="C15" s="29"/>
      <c r="D15" s="29"/>
      <c r="E15" s="29"/>
      <c r="F15" s="29"/>
      <c r="G15" s="29"/>
      <c r="H15" s="29"/>
      <c r="I15" s="29"/>
      <c r="J15" s="30"/>
    </row>
    <row r="16" spans="1:10" ht="18" customHeight="1">
      <c r="A16" s="113" t="s">
        <v>34</v>
      </c>
      <c r="B16" s="116" t="str">
        <f>VLOOKUP(J16,'пр.взвешивания'!B1:G81,2,FALSE)</f>
        <v>СВЕКРОВКИНА Екатерина Алексеевна</v>
      </c>
      <c r="C16" s="116"/>
      <c r="D16" s="116"/>
      <c r="E16" s="116"/>
      <c r="F16" s="116"/>
      <c r="G16" s="116"/>
      <c r="H16" s="109" t="str">
        <f>VLOOKUP(J16,'пр.взвешивания'!B1:G81,3,FALSE)</f>
        <v>16.09.93 кмс</v>
      </c>
      <c r="I16" s="29"/>
      <c r="J16" s="30">
        <v>8</v>
      </c>
    </row>
    <row r="17" spans="1:10" ht="18" customHeight="1">
      <c r="A17" s="114"/>
      <c r="B17" s="117"/>
      <c r="C17" s="117"/>
      <c r="D17" s="117"/>
      <c r="E17" s="117"/>
      <c r="F17" s="117"/>
      <c r="G17" s="117"/>
      <c r="H17" s="118"/>
      <c r="I17" s="29"/>
      <c r="J17" s="30"/>
    </row>
    <row r="18" spans="1:10" ht="18">
      <c r="A18" s="114"/>
      <c r="B18" s="119" t="str">
        <f>VLOOKUP(J16,'пр.взвешивания'!B1:G81,4,FALSE)</f>
        <v>ЦФО Владимирская Александров ПР</v>
      </c>
      <c r="C18" s="119"/>
      <c r="D18" s="119"/>
      <c r="E18" s="119"/>
      <c r="F18" s="119"/>
      <c r="G18" s="119"/>
      <c r="H18" s="118"/>
      <c r="I18" s="29"/>
      <c r="J18" s="30"/>
    </row>
    <row r="19" spans="1:10" ht="18.75" thickBot="1">
      <c r="A19" s="115"/>
      <c r="B19" s="111"/>
      <c r="C19" s="111"/>
      <c r="D19" s="111"/>
      <c r="E19" s="111"/>
      <c r="F19" s="111"/>
      <c r="G19" s="111"/>
      <c r="H19" s="112"/>
      <c r="I19" s="29"/>
      <c r="J19" s="30"/>
    </row>
    <row r="20" spans="1:10" ht="18.75" thickBot="1">
      <c r="A20" s="29"/>
      <c r="B20" s="29"/>
      <c r="C20" s="29"/>
      <c r="D20" s="29"/>
      <c r="E20" s="29"/>
      <c r="F20" s="29"/>
      <c r="G20" s="29"/>
      <c r="H20" s="29"/>
      <c r="I20" s="29"/>
      <c r="J20" s="30"/>
    </row>
    <row r="21" spans="1:10" ht="18" customHeight="1">
      <c r="A21" s="113" t="s">
        <v>34</v>
      </c>
      <c r="B21" s="116" t="str">
        <f>VLOOKUP(J21,'пр.взвешивания'!B1:G86,2,FALSE)</f>
        <v>КУЛЬБАБЕНКО Татьяна Борисовна </v>
      </c>
      <c r="C21" s="116"/>
      <c r="D21" s="116"/>
      <c r="E21" s="116"/>
      <c r="F21" s="116"/>
      <c r="G21" s="116"/>
      <c r="H21" s="109" t="str">
        <f>VLOOKUP(J21,'пр.взвешивания'!B1:G86,3,FALSE)</f>
        <v>24.11.92 кмс</v>
      </c>
      <c r="I21" s="29"/>
      <c r="J21" s="30">
        <v>4</v>
      </c>
    </row>
    <row r="22" spans="1:10" ht="18" customHeight="1">
      <c r="A22" s="114"/>
      <c r="B22" s="117"/>
      <c r="C22" s="117"/>
      <c r="D22" s="117"/>
      <c r="E22" s="117"/>
      <c r="F22" s="117"/>
      <c r="G22" s="117"/>
      <c r="H22" s="118"/>
      <c r="I22" s="29"/>
      <c r="J22" s="30"/>
    </row>
    <row r="23" spans="1:9" ht="18">
      <c r="A23" s="114"/>
      <c r="B23" s="119" t="str">
        <f>VLOOKUP(J21,'пр.взвешивания'!B1:G86,4,FALSE)</f>
        <v>ПФО Оренбургская Бузулук МО</v>
      </c>
      <c r="C23" s="119"/>
      <c r="D23" s="119"/>
      <c r="E23" s="119"/>
      <c r="F23" s="119"/>
      <c r="G23" s="119"/>
      <c r="H23" s="118"/>
      <c r="I23" s="29"/>
    </row>
    <row r="24" spans="1:9" ht="18.75" thickBot="1">
      <c r="A24" s="115"/>
      <c r="B24" s="111"/>
      <c r="C24" s="111"/>
      <c r="D24" s="111"/>
      <c r="E24" s="111"/>
      <c r="F24" s="111"/>
      <c r="G24" s="111"/>
      <c r="H24" s="112"/>
      <c r="I24" s="29"/>
    </row>
    <row r="25" spans="1:8" ht="18">
      <c r="A25" s="29"/>
      <c r="B25" s="29"/>
      <c r="C25" s="29"/>
      <c r="D25" s="29"/>
      <c r="E25" s="29"/>
      <c r="F25" s="29"/>
      <c r="G25" s="29"/>
      <c r="H25" s="29"/>
    </row>
    <row r="26" spans="1:8" ht="18">
      <c r="A26" s="29" t="s">
        <v>35</v>
      </c>
      <c r="B26" s="29"/>
      <c r="C26" s="29"/>
      <c r="D26" s="29"/>
      <c r="E26" s="29"/>
      <c r="F26" s="29"/>
      <c r="G26" s="29"/>
      <c r="H26" s="29"/>
    </row>
    <row r="27" ht="13.5" thickBot="1"/>
    <row r="28" spans="1:10" ht="12.75">
      <c r="A28" s="107" t="str">
        <f>VLOOKUP(J28,'пр.взвешивания'!B6:G71,6,FALSE)</f>
        <v>Каверзин ПИ</v>
      </c>
      <c r="B28" s="108"/>
      <c r="C28" s="108"/>
      <c r="D28" s="108"/>
      <c r="E28" s="108"/>
      <c r="F28" s="108"/>
      <c r="G28" s="108"/>
      <c r="H28" s="109"/>
      <c r="J28">
        <v>6</v>
      </c>
    </row>
    <row r="29" spans="1:8" ht="13.5" thickBot="1">
      <c r="A29" s="110"/>
      <c r="B29" s="111"/>
      <c r="C29" s="111"/>
      <c r="D29" s="111"/>
      <c r="E29" s="111"/>
      <c r="F29" s="111"/>
      <c r="G29" s="111"/>
      <c r="H29" s="112"/>
    </row>
    <row r="32" spans="1:8" ht="18">
      <c r="A32" s="29" t="s">
        <v>36</v>
      </c>
      <c r="B32" s="29"/>
      <c r="C32" s="29"/>
      <c r="D32" s="29"/>
      <c r="E32" s="29"/>
      <c r="F32" s="29"/>
      <c r="G32" s="29"/>
      <c r="H32" s="29"/>
    </row>
    <row r="33" spans="1:8" ht="18">
      <c r="A33" s="29"/>
      <c r="B33" s="29"/>
      <c r="C33" s="29"/>
      <c r="D33" s="29"/>
      <c r="E33" s="29"/>
      <c r="F33" s="29"/>
      <c r="G33" s="29"/>
      <c r="H33" s="29"/>
    </row>
    <row r="34" spans="1:8" ht="18">
      <c r="A34" s="29"/>
      <c r="B34" s="29"/>
      <c r="C34" s="29"/>
      <c r="D34" s="29"/>
      <c r="E34" s="29"/>
      <c r="F34" s="29"/>
      <c r="G34" s="29"/>
      <c r="H34" s="29"/>
    </row>
    <row r="35" spans="1:8" ht="18">
      <c r="A35" s="31"/>
      <c r="B35" s="31"/>
      <c r="C35" s="31"/>
      <c r="D35" s="31"/>
      <c r="E35" s="31"/>
      <c r="F35" s="31"/>
      <c r="G35" s="31"/>
      <c r="H35" s="31"/>
    </row>
    <row r="36" spans="1:8" ht="18">
      <c r="A36" s="32"/>
      <c r="B36" s="32"/>
      <c r="C36" s="32"/>
      <c r="D36" s="32"/>
      <c r="E36" s="32"/>
      <c r="F36" s="32"/>
      <c r="G36" s="32"/>
      <c r="H36" s="32"/>
    </row>
    <row r="37" spans="1:8" ht="18">
      <c r="A37" s="31"/>
      <c r="B37" s="31"/>
      <c r="C37" s="31"/>
      <c r="D37" s="31"/>
      <c r="E37" s="31"/>
      <c r="F37" s="31"/>
      <c r="G37" s="31"/>
      <c r="H37" s="31"/>
    </row>
    <row r="38" spans="1:8" ht="18">
      <c r="A38" s="33"/>
      <c r="B38" s="33"/>
      <c r="C38" s="33"/>
      <c r="D38" s="33"/>
      <c r="E38" s="33"/>
      <c r="F38" s="33"/>
      <c r="G38" s="33"/>
      <c r="H38" s="33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R39"/>
  <sheetViews>
    <sheetView tabSelected="1" workbookViewId="0" topLeftCell="A13">
      <selection activeCell="A1" sqref="A1:Q35"/>
    </sheetView>
  </sheetViews>
  <sheetFormatPr defaultColWidth="9.140625" defaultRowHeight="12.75"/>
  <cols>
    <col min="1" max="1" width="5.7109375" style="0" customWidth="1"/>
    <col min="2" max="2" width="19.28125" style="0" customWidth="1"/>
    <col min="4" max="4" width="14.00390625" style="0" customWidth="1"/>
    <col min="5" max="10" width="4.7109375" style="0" customWidth="1"/>
    <col min="11" max="11" width="0.5625" style="0" customWidth="1"/>
    <col min="12" max="12" width="4.28125" style="0" customWidth="1"/>
    <col min="13" max="13" width="19.57421875" style="0" customWidth="1"/>
    <col min="15" max="15" width="11.421875" style="0" customWidth="1"/>
    <col min="16" max="16" width="6.28125" style="0" customWidth="1"/>
    <col min="17" max="17" width="12.57421875" style="0" customWidth="1"/>
  </cols>
  <sheetData>
    <row r="1" spans="1:18" ht="24" customHeight="1">
      <c r="A1" s="134" t="s">
        <v>30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5"/>
    </row>
    <row r="2" spans="1:18" ht="19.5" customHeight="1" thickBot="1">
      <c r="A2" s="219" t="s">
        <v>29</v>
      </c>
      <c r="B2" s="220"/>
      <c r="C2" s="220"/>
      <c r="D2" s="220"/>
      <c r="E2" s="220"/>
      <c r="F2" s="220"/>
      <c r="G2" s="220"/>
      <c r="H2" s="220"/>
      <c r="I2" s="220"/>
      <c r="J2" s="17"/>
      <c r="K2" s="221" t="str">
        <f>HYPERLINK('[3]реквизиты'!$L$7)</f>
        <v>ИТОГОВЫЙ ПРОТОКОЛ</v>
      </c>
      <c r="L2" s="221"/>
      <c r="M2" s="221"/>
      <c r="N2" s="221"/>
      <c r="O2" s="221"/>
      <c r="P2" s="221"/>
      <c r="Q2" s="18"/>
      <c r="R2" s="15"/>
    </row>
    <row r="3" spans="1:18" ht="26.25" customHeight="1" thickBot="1">
      <c r="A3" s="17"/>
      <c r="B3" s="19"/>
      <c r="C3" s="19"/>
      <c r="D3" s="222" t="str">
        <f>HYPERLINK('[2]реквизиты'!$A$2)</f>
        <v>Первенство России среди юниорок 1991 - 92 гг.р.</v>
      </c>
      <c r="E3" s="223"/>
      <c r="F3" s="223"/>
      <c r="G3" s="223"/>
      <c r="H3" s="223"/>
      <c r="I3" s="223"/>
      <c r="J3" s="223"/>
      <c r="K3" s="223"/>
      <c r="L3" s="223"/>
      <c r="M3" s="224"/>
      <c r="N3" s="19"/>
      <c r="O3" s="19"/>
      <c r="P3" s="19"/>
      <c r="Q3" s="19"/>
      <c r="R3" s="15"/>
    </row>
    <row r="4" spans="1:18" ht="24.75" customHeight="1" thickBot="1">
      <c r="A4" s="225" t="str">
        <f>HYPERLINK('[2]реквизиты'!$A$3)</f>
        <v>24 - 27 февраля 2011 г.               г. Анапа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0"/>
    </row>
    <row r="5" spans="1:18" ht="25.5" customHeight="1" thickBot="1">
      <c r="A5" s="21" t="s">
        <v>7</v>
      </c>
      <c r="B5" s="17"/>
      <c r="C5" s="17"/>
      <c r="D5" s="21"/>
      <c r="E5" s="17"/>
      <c r="F5" s="17"/>
      <c r="G5" s="218"/>
      <c r="H5" s="218"/>
      <c r="I5" s="218"/>
      <c r="J5" s="17"/>
      <c r="K5" s="17"/>
      <c r="L5" s="17"/>
      <c r="M5" s="17"/>
      <c r="N5" s="21"/>
      <c r="O5" s="17"/>
      <c r="P5" s="226" t="str">
        <f>HYPERLINK('пр.взвешивания'!E3)</f>
        <v>в.к.   80    кг.</v>
      </c>
      <c r="Q5" s="227"/>
      <c r="R5" s="22"/>
    </row>
    <row r="6" spans="1:18" ht="30" customHeight="1" thickBot="1">
      <c r="A6" s="180" t="s">
        <v>0</v>
      </c>
      <c r="B6" s="180" t="s">
        <v>1</v>
      </c>
      <c r="C6" s="180" t="s">
        <v>2</v>
      </c>
      <c r="D6" s="180" t="s">
        <v>3</v>
      </c>
      <c r="E6" s="183" t="s">
        <v>4</v>
      </c>
      <c r="F6" s="184"/>
      <c r="G6" s="184"/>
      <c r="H6" s="185"/>
      <c r="I6" s="180" t="s">
        <v>5</v>
      </c>
      <c r="J6" s="169" t="s">
        <v>6</v>
      </c>
      <c r="K6" s="78"/>
      <c r="L6" s="194" t="s">
        <v>6</v>
      </c>
      <c r="M6" s="196" t="s">
        <v>1</v>
      </c>
      <c r="N6" s="198" t="s">
        <v>17</v>
      </c>
      <c r="O6" s="198" t="s">
        <v>18</v>
      </c>
      <c r="P6" s="208" t="s">
        <v>19</v>
      </c>
      <c r="Q6" s="190" t="s">
        <v>20</v>
      </c>
      <c r="R6" s="23"/>
    </row>
    <row r="7" spans="1:18" ht="19.5" customHeight="1" thickBot="1">
      <c r="A7" s="181"/>
      <c r="B7" s="181"/>
      <c r="C7" s="181"/>
      <c r="D7" s="182"/>
      <c r="E7" s="24">
        <v>1</v>
      </c>
      <c r="F7" s="25">
        <v>2</v>
      </c>
      <c r="G7" s="25">
        <v>3</v>
      </c>
      <c r="H7" s="26">
        <v>4</v>
      </c>
      <c r="I7" s="186"/>
      <c r="J7" s="170"/>
      <c r="K7" s="78"/>
      <c r="L7" s="195"/>
      <c r="M7" s="197"/>
      <c r="N7" s="199"/>
      <c r="O7" s="199"/>
      <c r="P7" s="209"/>
      <c r="Q7" s="191"/>
      <c r="R7" s="15"/>
    </row>
    <row r="8" spans="1:18" ht="13.5" customHeight="1">
      <c r="A8" s="164">
        <v>1</v>
      </c>
      <c r="B8" s="165" t="str">
        <f>HYPERLINK('пр.взвешивания'!C6)</f>
        <v>ГАЛУШКА Людмила Викторовна</v>
      </c>
      <c r="C8" s="166" t="str">
        <f>HYPERLINK('пр.взвешивания'!D6)</f>
        <v>11.07.91,кмс</v>
      </c>
      <c r="D8" s="158" t="str">
        <f>HYPERLINK('пр.взвешивания'!E6)</f>
        <v>СФОНовосибирская Новосибирск, МО</v>
      </c>
      <c r="E8" s="34"/>
      <c r="F8" s="35">
        <v>4</v>
      </c>
      <c r="G8" s="36">
        <v>4</v>
      </c>
      <c r="H8" s="37">
        <v>4</v>
      </c>
      <c r="I8" s="156">
        <f>SUM(E8:H8)</f>
        <v>12</v>
      </c>
      <c r="J8" s="179">
        <v>1</v>
      </c>
      <c r="K8" s="228">
        <v>6</v>
      </c>
      <c r="L8" s="200" t="s">
        <v>82</v>
      </c>
      <c r="M8" s="202" t="str">
        <f>VLOOKUP(K8,'пр.взвешивания'!B6:G21,2,FALSE)</f>
        <v>АМБАРЦУМОВА Дайна Сергеевна</v>
      </c>
      <c r="N8" s="156" t="str">
        <f>VLOOKUP(K8,'пр.взвешивания'!B6:G21,3,FALSE)</f>
        <v>20.01.91 мс</v>
      </c>
      <c r="O8" s="205" t="str">
        <f>VLOOKUP(K8,'пр.взвешивания'!B6:G21,4,FALSE)</f>
        <v>ЦФО Тверская Тверь МО</v>
      </c>
      <c r="P8" s="143" t="str">
        <f>VLOOKUP(K8,'пр.взвешивания'!B6:G21,5,FALSE)</f>
        <v>003295</v>
      </c>
      <c r="Q8" s="192" t="str">
        <f>VLOOKUP(K8,'пр.взвешивания'!B6:G21,6,FALSE)</f>
        <v>Каверзин ПИ</v>
      </c>
      <c r="R8" s="15"/>
    </row>
    <row r="9" spans="1:18" ht="13.5" customHeight="1">
      <c r="A9" s="144"/>
      <c r="B9" s="151"/>
      <c r="C9" s="153"/>
      <c r="D9" s="159"/>
      <c r="E9" s="38"/>
      <c r="F9" s="39" t="s">
        <v>74</v>
      </c>
      <c r="G9" s="40" t="s">
        <v>78</v>
      </c>
      <c r="H9" s="41" t="s">
        <v>80</v>
      </c>
      <c r="I9" s="157"/>
      <c r="J9" s="178"/>
      <c r="K9" s="228"/>
      <c r="L9" s="201"/>
      <c r="M9" s="203"/>
      <c r="N9" s="204"/>
      <c r="O9" s="206"/>
      <c r="P9" s="147"/>
      <c r="Q9" s="193"/>
      <c r="R9" s="15"/>
    </row>
    <row r="10" spans="1:18" ht="13.5" customHeight="1">
      <c r="A10" s="144">
        <v>2</v>
      </c>
      <c r="B10" s="150" t="str">
        <f>HYPERLINK('пр.взвешивания'!C8)</f>
        <v>КУЗНЕЦОВА Вероника Владимировна</v>
      </c>
      <c r="C10" s="152" t="str">
        <f>HYPERLINK('пр.взвешивания'!D8)</f>
        <v>14.03.92 кмс</v>
      </c>
      <c r="D10" s="163" t="str">
        <f>HYPERLINK('пр.взвешивания'!E8)</f>
        <v>ПФО Башкортостан Уфа  МО</v>
      </c>
      <c r="E10" s="42">
        <v>0</v>
      </c>
      <c r="F10" s="43"/>
      <c r="G10" s="44">
        <v>4</v>
      </c>
      <c r="H10" s="45">
        <v>1</v>
      </c>
      <c r="I10" s="157">
        <f>SUM(E10:H10)</f>
        <v>5</v>
      </c>
      <c r="J10" s="178">
        <v>3</v>
      </c>
      <c r="K10" s="228">
        <v>1</v>
      </c>
      <c r="L10" s="212" t="s">
        <v>85</v>
      </c>
      <c r="M10" s="203" t="str">
        <f>VLOOKUP(K10,'пр.взвешивания'!B6:G21,2,FALSE)</f>
        <v>ГАЛУШКА Людмила Викторовна</v>
      </c>
      <c r="N10" s="157" t="str">
        <f>VLOOKUP(K10,'пр.взвешивания'!B6:G21,3,FALSE)</f>
        <v>11.07.91,кмс</v>
      </c>
      <c r="O10" s="207" t="str">
        <f>VLOOKUP(K10,'пр.взвешивания'!B6:G21,4,FALSE)</f>
        <v>СФОНовосибирская Новосибирск, МО</v>
      </c>
      <c r="P10" s="139" t="str">
        <f>VLOOKUP(K10,'пр.взвешивания'!B6:G21,5,FALSE)</f>
        <v>000951</v>
      </c>
      <c r="Q10" s="210" t="str">
        <f>VLOOKUP(K10,'пр.взвешивания'!B6:G21,6,FALSE)</f>
        <v>Ведерникова ЕВ</v>
      </c>
      <c r="R10" s="15"/>
    </row>
    <row r="11" spans="1:18" ht="13.5" customHeight="1">
      <c r="A11" s="144"/>
      <c r="B11" s="151"/>
      <c r="C11" s="153"/>
      <c r="D11" s="159"/>
      <c r="E11" s="46"/>
      <c r="F11" s="47"/>
      <c r="G11" s="39" t="s">
        <v>80</v>
      </c>
      <c r="H11" s="41"/>
      <c r="I11" s="157"/>
      <c r="J11" s="178"/>
      <c r="K11" s="228"/>
      <c r="L11" s="212"/>
      <c r="M11" s="203"/>
      <c r="N11" s="157"/>
      <c r="O11" s="207"/>
      <c r="P11" s="139"/>
      <c r="Q11" s="210"/>
      <c r="R11" s="15"/>
    </row>
    <row r="12" spans="1:18" ht="13.5" customHeight="1">
      <c r="A12" s="135">
        <v>3</v>
      </c>
      <c r="B12" s="150" t="str">
        <f>HYPERLINK('пр.взвешивания'!C10)</f>
        <v>СИЗОВА Екатерина Викторовна</v>
      </c>
      <c r="C12" s="152" t="str">
        <f>HYPERLINK('пр.взвешивания'!D10)</f>
        <v>17.10.92 кмс</v>
      </c>
      <c r="D12" s="163" t="str">
        <f>HYPERLINK('пр.взвешивания'!E10)</f>
        <v>ЦФО Смоленская Смоленск МО</v>
      </c>
      <c r="E12" s="48">
        <v>0</v>
      </c>
      <c r="F12" s="49">
        <v>0</v>
      </c>
      <c r="G12" s="50"/>
      <c r="H12" s="51">
        <v>0</v>
      </c>
      <c r="I12" s="157">
        <f>SUM(E12:H12)</f>
        <v>0</v>
      </c>
      <c r="J12" s="167">
        <v>4</v>
      </c>
      <c r="K12" s="228">
        <v>8</v>
      </c>
      <c r="L12" s="211" t="s">
        <v>86</v>
      </c>
      <c r="M12" s="203" t="str">
        <f>VLOOKUP(K12,'пр.взвешивания'!B6:G21,2,FALSE)</f>
        <v>СВЕКРОВКИНА Екатерина Алексеевна</v>
      </c>
      <c r="N12" s="157" t="str">
        <f>VLOOKUP(K12,'пр.взвешивания'!B6:G21,3,FALSE)</f>
        <v>16.09.93 кмс</v>
      </c>
      <c r="O12" s="207" t="str">
        <f>VLOOKUP(K12,'пр.взвешивания'!B6:G21,4,FALSE)</f>
        <v>ЦФО Владимирская Александров ПР</v>
      </c>
      <c r="P12" s="139" t="str">
        <f>VLOOKUP(K12,'пр.взвешивания'!B6:G21,5,FALSE)</f>
        <v>003268</v>
      </c>
      <c r="Q12" s="210" t="str">
        <f>VLOOKUP(K12,'пр.взвешивания'!B6:G21,6,FALSE)</f>
        <v>Тугарев АМ Логвинов А</v>
      </c>
      <c r="R12" s="15"/>
    </row>
    <row r="13" spans="1:18" ht="13.5" customHeight="1">
      <c r="A13" s="135"/>
      <c r="B13" s="151"/>
      <c r="C13" s="153"/>
      <c r="D13" s="159"/>
      <c r="E13" s="46"/>
      <c r="F13" s="39"/>
      <c r="G13" s="52"/>
      <c r="H13" s="41"/>
      <c r="I13" s="157"/>
      <c r="J13" s="167"/>
      <c r="K13" s="228"/>
      <c r="L13" s="211"/>
      <c r="M13" s="203"/>
      <c r="N13" s="157"/>
      <c r="O13" s="207"/>
      <c r="P13" s="139"/>
      <c r="Q13" s="210"/>
      <c r="R13" s="15"/>
    </row>
    <row r="14" spans="1:18" ht="13.5" customHeight="1">
      <c r="A14" s="135">
        <v>4</v>
      </c>
      <c r="B14" s="150" t="str">
        <f>HYPERLINK('пр.взвешивания'!C12)</f>
        <v>КУЛЬБАБЕНКО Татьяна Борисовна </v>
      </c>
      <c r="C14" s="152" t="str">
        <f>HYPERLINK('пр.взвешивания'!D12)</f>
        <v>24.11.92 кмс</v>
      </c>
      <c r="D14" s="163" t="str">
        <f>HYPERLINK('пр.взвешивания'!E12)</f>
        <v>ПФО Оренбургская Бузулук МО</v>
      </c>
      <c r="E14" s="42">
        <v>0</v>
      </c>
      <c r="F14" s="45">
        <v>3</v>
      </c>
      <c r="G14" s="49">
        <v>4</v>
      </c>
      <c r="H14" s="52"/>
      <c r="I14" s="157">
        <f>SUM(E14:H14)</f>
        <v>7</v>
      </c>
      <c r="J14" s="167">
        <v>2</v>
      </c>
      <c r="K14" s="228">
        <v>4</v>
      </c>
      <c r="L14" s="211" t="s">
        <v>86</v>
      </c>
      <c r="M14" s="203" t="str">
        <f>VLOOKUP(K14,'пр.взвешивания'!B6:G21,2,FALSE)</f>
        <v>КУЛЬБАБЕНКО Татьяна Борисовна </v>
      </c>
      <c r="N14" s="157" t="str">
        <f>VLOOKUP(K14,'пр.взвешивания'!B6:G21,3,FALSE)</f>
        <v>24.11.92 кмс</v>
      </c>
      <c r="O14" s="207" t="str">
        <f>VLOOKUP(K14,'пр.взвешивания'!B6:G21,4,FALSE)</f>
        <v>ПФО Оренбургская Бузулук МО</v>
      </c>
      <c r="P14" s="139">
        <f>VLOOKUP(K14,'пр.взвешивания'!B6:G21,5,FALSE)</f>
        <v>0</v>
      </c>
      <c r="Q14" s="210" t="str">
        <f>VLOOKUP(K14,'пр.взвешивания'!B6:G21,6,FALSE)</f>
        <v>Плотников ПД</v>
      </c>
      <c r="R14" s="15"/>
    </row>
    <row r="15" spans="1:18" ht="13.5" customHeight="1" thickBot="1">
      <c r="A15" s="136"/>
      <c r="B15" s="189"/>
      <c r="C15" s="160"/>
      <c r="D15" s="176"/>
      <c r="E15" s="53"/>
      <c r="F15" s="54"/>
      <c r="G15" s="55" t="s">
        <v>75</v>
      </c>
      <c r="H15" s="56"/>
      <c r="I15" s="177"/>
      <c r="J15" s="168"/>
      <c r="K15" s="228"/>
      <c r="L15" s="211"/>
      <c r="M15" s="203"/>
      <c r="N15" s="157"/>
      <c r="O15" s="207"/>
      <c r="P15" s="139"/>
      <c r="Q15" s="210"/>
      <c r="R15" s="15"/>
    </row>
    <row r="16" spans="1:18" ht="13.5" customHeight="1" thickBot="1">
      <c r="A16" s="57" t="s">
        <v>8</v>
      </c>
      <c r="B16" s="58"/>
      <c r="C16" s="58"/>
      <c r="D16" s="58"/>
      <c r="E16" s="58"/>
      <c r="F16" s="58"/>
      <c r="G16" s="58"/>
      <c r="H16" s="58"/>
      <c r="I16" s="58"/>
      <c r="J16" s="58"/>
      <c r="K16" s="228">
        <v>2</v>
      </c>
      <c r="L16" s="213" t="s">
        <v>87</v>
      </c>
      <c r="M16" s="203" t="str">
        <f>VLOOKUP(K16,'пр.взвешивания'!B6:G21,2,FALSE)</f>
        <v>КУЗНЕЦОВА Вероника Владимировна</v>
      </c>
      <c r="N16" s="157" t="str">
        <f>VLOOKUP(K16,'пр.взвешивания'!B6:G21,3,FALSE)</f>
        <v>14.03.92 кмс</v>
      </c>
      <c r="O16" s="207" t="str">
        <f>VLOOKUP(K16,'пр.взвешивания'!B6:G21,4,FALSE)</f>
        <v>ПФО Башкортостан Уфа  МО</v>
      </c>
      <c r="P16" s="139">
        <f>VLOOKUP(K16,'пр.взвешивания'!B6:G21,5,FALSE)</f>
        <v>0</v>
      </c>
      <c r="Q16" s="210" t="str">
        <f>VLOOKUP(K16,'пр.взвешивания'!B6:G21,6,FALSE)</f>
        <v>Ефремов ГН Кобиашвили С.Р. </v>
      </c>
      <c r="R16" s="15"/>
    </row>
    <row r="17" spans="1:18" ht="13.5" customHeight="1" thickBot="1">
      <c r="A17" s="169" t="s">
        <v>0</v>
      </c>
      <c r="B17" s="169" t="s">
        <v>1</v>
      </c>
      <c r="C17" s="169" t="s">
        <v>2</v>
      </c>
      <c r="D17" s="169" t="s">
        <v>3</v>
      </c>
      <c r="E17" s="172" t="s">
        <v>4</v>
      </c>
      <c r="F17" s="173"/>
      <c r="G17" s="173"/>
      <c r="H17" s="174"/>
      <c r="I17" s="169" t="s">
        <v>5</v>
      </c>
      <c r="J17" s="169" t="s">
        <v>6</v>
      </c>
      <c r="K17" s="228"/>
      <c r="L17" s="213"/>
      <c r="M17" s="203"/>
      <c r="N17" s="157"/>
      <c r="O17" s="207"/>
      <c r="P17" s="139"/>
      <c r="Q17" s="210"/>
      <c r="R17" s="15"/>
    </row>
    <row r="18" spans="1:18" ht="13.5" customHeight="1" thickBot="1">
      <c r="A18" s="170"/>
      <c r="B18" s="170"/>
      <c r="C18" s="170"/>
      <c r="D18" s="171"/>
      <c r="E18" s="59">
        <v>1</v>
      </c>
      <c r="F18" s="60">
        <v>2</v>
      </c>
      <c r="G18" s="60">
        <v>3</v>
      </c>
      <c r="H18" s="61">
        <v>4</v>
      </c>
      <c r="I18" s="175"/>
      <c r="J18" s="170"/>
      <c r="K18" s="228">
        <v>7</v>
      </c>
      <c r="L18" s="213" t="s">
        <v>87</v>
      </c>
      <c r="M18" s="203" t="str">
        <f>VLOOKUP(K18,'пр.взвешивания'!B6:G21,2,FALSE)</f>
        <v>ТУКТАГУЛОВА Наталья Шарифьяновна</v>
      </c>
      <c r="N18" s="157" t="str">
        <f>VLOOKUP(K18,'пр.взвешивания'!B6:G21,3,FALSE)</f>
        <v>14.11.91 кмс</v>
      </c>
      <c r="O18" s="207" t="str">
        <f>VLOOKUP(K18,'пр.взвешивания'!B6:G21,4,FALSE)</f>
        <v>ПФО Башкортостан  Уфа МО</v>
      </c>
      <c r="P18" s="139" t="str">
        <f>VLOOKUP(K18,'пр.взвешивания'!B6:G21,5,FALSE)</f>
        <v>000845</v>
      </c>
      <c r="Q18" s="210" t="str">
        <f>VLOOKUP(K18,'пр.взвешивания'!B6:G21,6,FALSE)</f>
        <v>Пегов ВА Баширов РЯ</v>
      </c>
      <c r="R18" s="15"/>
    </row>
    <row r="19" spans="1:18" ht="13.5" customHeight="1">
      <c r="A19" s="164">
        <v>5</v>
      </c>
      <c r="B19" s="165" t="str">
        <f>HYPERLINK('пр.взвешивания'!C14)</f>
        <v>СТЕПАНОВА Алина Юрьевна</v>
      </c>
      <c r="C19" s="166" t="str">
        <f>HYPERLINK('пр.взвешивания'!D14)</f>
        <v>12.05 92 кмс</v>
      </c>
      <c r="D19" s="158" t="str">
        <f>HYPERLINK('пр.взвешивания'!E14)</f>
        <v>Москва МКС</v>
      </c>
      <c r="E19" s="34"/>
      <c r="F19" s="35">
        <v>0</v>
      </c>
      <c r="G19" s="36">
        <v>0</v>
      </c>
      <c r="H19" s="62">
        <v>0</v>
      </c>
      <c r="I19" s="156">
        <f>SUM(E19:H19)</f>
        <v>0</v>
      </c>
      <c r="J19" s="161">
        <v>4</v>
      </c>
      <c r="K19" s="228"/>
      <c r="L19" s="213"/>
      <c r="M19" s="203"/>
      <c r="N19" s="157"/>
      <c r="O19" s="207"/>
      <c r="P19" s="139"/>
      <c r="Q19" s="210"/>
      <c r="R19" s="15"/>
    </row>
    <row r="20" spans="1:18" ht="13.5" customHeight="1">
      <c r="A20" s="144"/>
      <c r="B20" s="151"/>
      <c r="C20" s="153"/>
      <c r="D20" s="159"/>
      <c r="E20" s="38"/>
      <c r="F20" s="39"/>
      <c r="G20" s="40"/>
      <c r="H20" s="63"/>
      <c r="I20" s="157"/>
      <c r="J20" s="162"/>
      <c r="K20" s="228">
        <v>3</v>
      </c>
      <c r="L20" s="213" t="s">
        <v>88</v>
      </c>
      <c r="M20" s="203" t="str">
        <f>VLOOKUP(K20,'пр.взвешивания'!B6:G21,2,FALSE)</f>
        <v>СИЗОВА Екатерина Викторовна</v>
      </c>
      <c r="N20" s="157" t="str">
        <f>VLOOKUP(K20,'пр.взвешивания'!B6:G21,3,FALSE)</f>
        <v>17.10.92 кмс</v>
      </c>
      <c r="O20" s="207" t="str">
        <f>VLOOKUP(K20,'пр.взвешивания'!B6:G21,4,FALSE)</f>
        <v>ЦФО Смоленская Смоленск МО</v>
      </c>
      <c r="P20" s="139">
        <f>VLOOKUP(K20,'пр.взвешивания'!B6:G21,5,FALSE)</f>
        <v>0</v>
      </c>
      <c r="Q20" s="210" t="str">
        <f>VLOOKUP(K20,'пр.взвешивания'!B6:G21,6,FALSE)</f>
        <v>Катцин ЮП</v>
      </c>
      <c r="R20" s="15"/>
    </row>
    <row r="21" spans="1:18" ht="13.5" customHeight="1">
      <c r="A21" s="144">
        <v>6</v>
      </c>
      <c r="B21" s="150" t="str">
        <f>HYPERLINK('пр.взвешивания'!C16)</f>
        <v>АМБАРЦУМОВА Дайна Сергеевна</v>
      </c>
      <c r="C21" s="152" t="str">
        <f>HYPERLINK('пр.взвешивания'!D16)</f>
        <v>20.01.91 мс</v>
      </c>
      <c r="D21" s="163" t="str">
        <f>HYPERLINK('пр.взвешивания'!E16)</f>
        <v>ЦФО Тверская Тверь МО</v>
      </c>
      <c r="E21" s="42">
        <v>4</v>
      </c>
      <c r="F21" s="43"/>
      <c r="G21" s="44">
        <v>3</v>
      </c>
      <c r="H21" s="64">
        <v>3</v>
      </c>
      <c r="I21" s="157">
        <f>SUM(E21:H21)</f>
        <v>10</v>
      </c>
      <c r="J21" s="162">
        <v>1</v>
      </c>
      <c r="K21" s="228"/>
      <c r="L21" s="213"/>
      <c r="M21" s="203"/>
      <c r="N21" s="157"/>
      <c r="O21" s="207"/>
      <c r="P21" s="139"/>
      <c r="Q21" s="210"/>
      <c r="R21" s="15"/>
    </row>
    <row r="22" spans="1:18" ht="13.5" customHeight="1">
      <c r="A22" s="144"/>
      <c r="B22" s="151"/>
      <c r="C22" s="153"/>
      <c r="D22" s="159"/>
      <c r="E22" s="46" t="s">
        <v>76</v>
      </c>
      <c r="F22" s="47"/>
      <c r="G22" s="39"/>
      <c r="H22" s="63"/>
      <c r="I22" s="157"/>
      <c r="J22" s="162"/>
      <c r="K22" s="228">
        <v>5</v>
      </c>
      <c r="L22" s="213" t="s">
        <v>88</v>
      </c>
      <c r="M22" s="203" t="str">
        <f>VLOOKUP(K22,'пр.взвешивания'!B6:G21,2,FALSE)</f>
        <v>СТЕПАНОВА Алина Юрьевна</v>
      </c>
      <c r="N22" s="157" t="str">
        <f>VLOOKUP(K22,'пр.взвешивания'!B6:G21,3,FALSE)</f>
        <v>12.05 92 кмс</v>
      </c>
      <c r="O22" s="207" t="str">
        <f>VLOOKUP(K22,'пр.взвешивания'!B6:G21,4,FALSE)</f>
        <v>Москва МКС</v>
      </c>
      <c r="P22" s="139" t="str">
        <f>VLOOKUP(K22,'пр.взвешивания'!B6:G21,5,FALSE)</f>
        <v>573241</v>
      </c>
      <c r="Q22" s="210" t="str">
        <f>VLOOKUP(K22,'пр.взвешивания'!B6:G21,6,FALSE)</f>
        <v>Пензин ЮН</v>
      </c>
      <c r="R22" s="15"/>
    </row>
    <row r="23" spans="1:18" ht="13.5" customHeight="1" thickBot="1">
      <c r="A23" s="135">
        <v>7</v>
      </c>
      <c r="B23" s="150" t="str">
        <f>HYPERLINK('пр.взвешивания'!C18)</f>
        <v>ТУКТАГУЛОВА Наталья Шарифьяновна</v>
      </c>
      <c r="C23" s="152" t="str">
        <f>HYPERLINK('пр.взвешивания'!D18)</f>
        <v>14.11.91 кмс</v>
      </c>
      <c r="D23" s="163" t="str">
        <f>HYPERLINK('пр.взвешивания'!E18)</f>
        <v>ПФО Башкортостан  Уфа МО</v>
      </c>
      <c r="E23" s="48">
        <v>4</v>
      </c>
      <c r="F23" s="49">
        <v>0</v>
      </c>
      <c r="G23" s="50"/>
      <c r="H23" s="65">
        <v>0</v>
      </c>
      <c r="I23" s="157">
        <f>SUM(E23:H23)</f>
        <v>4</v>
      </c>
      <c r="J23" s="148">
        <v>3</v>
      </c>
      <c r="K23" s="228"/>
      <c r="L23" s="215"/>
      <c r="M23" s="216"/>
      <c r="N23" s="177"/>
      <c r="O23" s="217"/>
      <c r="P23" s="140"/>
      <c r="Q23" s="214"/>
      <c r="R23" s="15"/>
    </row>
    <row r="24" spans="1:18" ht="13.5" customHeight="1">
      <c r="A24" s="135"/>
      <c r="B24" s="151"/>
      <c r="C24" s="153"/>
      <c r="D24" s="159"/>
      <c r="E24" s="46" t="s">
        <v>79</v>
      </c>
      <c r="F24" s="39"/>
      <c r="G24" s="52"/>
      <c r="H24" s="63"/>
      <c r="I24" s="157"/>
      <c r="J24" s="148"/>
      <c r="K24" s="58"/>
      <c r="L24" s="58"/>
      <c r="M24" s="58"/>
      <c r="N24" s="58"/>
      <c r="O24" s="58"/>
      <c r="P24" s="58"/>
      <c r="Q24" s="58"/>
      <c r="R24" s="15"/>
    </row>
    <row r="25" spans="1:18" ht="13.5" customHeight="1">
      <c r="A25" s="135">
        <v>8</v>
      </c>
      <c r="B25" s="150" t="str">
        <f>HYPERLINK('пр.взвешивания'!C20)</f>
        <v>СВЕКРОВКИНА Екатерина Алексеевна</v>
      </c>
      <c r="C25" s="152" t="str">
        <f>HYPERLINK('пр.взвешивания'!D20)</f>
        <v>16.09.93 кмс</v>
      </c>
      <c r="D25" s="163" t="str">
        <f>HYPERLINK('пр.взвешивания'!E20)</f>
        <v>ЦФО Владимирская Александров ПР</v>
      </c>
      <c r="E25" s="42">
        <v>4</v>
      </c>
      <c r="F25" s="45">
        <v>0</v>
      </c>
      <c r="G25" s="49">
        <v>4</v>
      </c>
      <c r="H25" s="66"/>
      <c r="I25" s="157">
        <f>SUM(E25:H25)</f>
        <v>8</v>
      </c>
      <c r="J25" s="148">
        <v>2</v>
      </c>
      <c r="K25" s="58"/>
      <c r="L25" s="58"/>
      <c r="M25" s="58"/>
      <c r="N25" s="58"/>
      <c r="O25" s="58"/>
      <c r="P25" s="58"/>
      <c r="Q25" s="58"/>
      <c r="R25" s="15"/>
    </row>
    <row r="26" spans="1:18" ht="13.5" customHeight="1" thickBot="1">
      <c r="A26" s="136"/>
      <c r="B26" s="189"/>
      <c r="C26" s="160"/>
      <c r="D26" s="176"/>
      <c r="E26" s="53" t="s">
        <v>81</v>
      </c>
      <c r="F26" s="54"/>
      <c r="G26" s="55" t="s">
        <v>77</v>
      </c>
      <c r="H26" s="67"/>
      <c r="I26" s="177"/>
      <c r="J26" s="149"/>
      <c r="K26" s="58"/>
      <c r="L26" s="58"/>
      <c r="M26" s="58"/>
      <c r="N26" s="58"/>
      <c r="O26" s="58"/>
      <c r="P26" s="58"/>
      <c r="Q26" s="58"/>
      <c r="R26" s="15"/>
    </row>
    <row r="27" spans="1:18" ht="23.25" customHeight="1" thickBot="1">
      <c r="A27" s="68"/>
      <c r="B27" s="68" t="s">
        <v>28</v>
      </c>
      <c r="C27" s="68"/>
      <c r="D27" s="68"/>
      <c r="E27" s="68"/>
      <c r="F27" s="68" t="s">
        <v>25</v>
      </c>
      <c r="G27" s="68"/>
      <c r="H27" s="68"/>
      <c r="I27" s="58"/>
      <c r="J27" s="58"/>
      <c r="K27" s="58"/>
      <c r="L27" s="58"/>
      <c r="M27" s="58"/>
      <c r="N27" s="58"/>
      <c r="O27" s="58"/>
      <c r="P27" s="58"/>
      <c r="Q27" s="58"/>
      <c r="R27" s="15"/>
    </row>
    <row r="28" spans="1:18" ht="12.75" customHeight="1" thickBot="1">
      <c r="A28" s="164">
        <v>1</v>
      </c>
      <c r="B28" s="142" t="str">
        <f>VLOOKUP(A28,'пр.взвешивания'!B6:C21,2,FALSE)</f>
        <v>ГАЛУШКА Людмила Викторовна</v>
      </c>
      <c r="C28" s="143" t="str">
        <f>VLOOKUP(A28,'пр.взвешивания'!B6:G21,3,FALSE)</f>
        <v>11.07.91,кмс</v>
      </c>
      <c r="D28" s="154" t="str">
        <f>VLOOKUP(A28,'пр.взвешивания'!B6:G21,4,FALSE)</f>
        <v>СФОНовосибирская Новосибирск, МО</v>
      </c>
      <c r="E28" s="83"/>
      <c r="F28" s="83"/>
      <c r="G28" s="83"/>
      <c r="H28" s="83"/>
      <c r="I28" s="12"/>
      <c r="J28" s="58"/>
      <c r="K28" s="58"/>
      <c r="L28" s="58"/>
      <c r="M28" s="58"/>
      <c r="N28" s="58"/>
      <c r="O28" s="58"/>
      <c r="P28" s="58"/>
      <c r="Q28" s="58"/>
      <c r="R28" s="15"/>
    </row>
    <row r="29" spans="1:18" ht="12.75" customHeight="1">
      <c r="A29" s="144"/>
      <c r="B29" s="137"/>
      <c r="C29" s="139"/>
      <c r="D29" s="155"/>
      <c r="E29" s="84" t="s">
        <v>82</v>
      </c>
      <c r="F29" s="83"/>
      <c r="G29" s="83"/>
      <c r="H29" s="83"/>
      <c r="I29" s="12"/>
      <c r="J29" s="58"/>
      <c r="K29" s="58"/>
      <c r="L29" s="58"/>
      <c r="M29" s="58"/>
      <c r="N29" s="58"/>
      <c r="O29" s="58"/>
      <c r="P29" s="58"/>
      <c r="Q29" s="58"/>
      <c r="R29" s="15"/>
    </row>
    <row r="30" spans="1:18" ht="12.75" customHeight="1" thickBot="1">
      <c r="A30" s="144">
        <v>8</v>
      </c>
      <c r="B30" s="137" t="str">
        <f>VLOOKUP(A30,'пр.взвешивания'!B6:C23,2,FALSE)</f>
        <v>СВЕКРОВКИНА Екатерина Алексеевна</v>
      </c>
      <c r="C30" s="139" t="str">
        <f>VLOOKUP(A30,'пр.взвешивания'!B6:G23,3,FALSE)</f>
        <v>16.09.93 кмс</v>
      </c>
      <c r="D30" s="155" t="str">
        <f>VLOOKUP(A30,'пр.взвешивания'!B6:G23,4,FALSE)</f>
        <v>ЦФО Владимирская Александров ПР</v>
      </c>
      <c r="E30" s="85" t="s">
        <v>83</v>
      </c>
      <c r="F30" s="86"/>
      <c r="G30" s="87"/>
      <c r="H30" s="83"/>
      <c r="I30" s="12"/>
      <c r="J30" s="58"/>
      <c r="K30" s="58"/>
      <c r="L30" s="58"/>
      <c r="M30" s="58"/>
      <c r="N30" s="58"/>
      <c r="O30" s="58"/>
      <c r="P30" s="58"/>
      <c r="Q30" s="58"/>
      <c r="R30" s="15"/>
    </row>
    <row r="31" spans="1:18" ht="12.75" customHeight="1" thickBot="1">
      <c r="A31" s="145"/>
      <c r="B31" s="146"/>
      <c r="C31" s="147"/>
      <c r="D31" s="188"/>
      <c r="E31" s="83"/>
      <c r="F31" s="88"/>
      <c r="G31" s="88"/>
      <c r="H31" s="89" t="s">
        <v>84</v>
      </c>
      <c r="I31" s="12"/>
      <c r="J31" s="69" t="str">
        <f>HYPERLINK('[2]реквизиты'!$A$6)</f>
        <v>Гл. судья, судья МК</v>
      </c>
      <c r="K31" s="70"/>
      <c r="L31" s="70"/>
      <c r="M31" s="58"/>
      <c r="N31" s="71"/>
      <c r="O31" s="71"/>
      <c r="P31" s="72" t="str">
        <f>HYPERLINK('[2]реквизиты'!$G$6)</f>
        <v>О.Р. Перминов</v>
      </c>
      <c r="Q31" s="58"/>
      <c r="R31" s="15"/>
    </row>
    <row r="32" spans="1:18" ht="12.75" customHeight="1" thickBot="1">
      <c r="A32" s="141">
        <v>6</v>
      </c>
      <c r="B32" s="142" t="str">
        <f>VLOOKUP(A32,'пр.взвешивания'!B6:C25,2,FALSE)</f>
        <v>АМБАРЦУМОВА Дайна Сергеевна</v>
      </c>
      <c r="C32" s="143" t="str">
        <f>VLOOKUP(A32,'пр.взвешивания'!B6:G25,3,FALSE)</f>
        <v>20.01.91 мс</v>
      </c>
      <c r="D32" s="154" t="str">
        <f>VLOOKUP(A32,'пр.взвешивания'!B6:G25,4,FALSE)</f>
        <v>ЦФО Тверская Тверь МО</v>
      </c>
      <c r="E32" s="83"/>
      <c r="F32" s="88"/>
      <c r="G32" s="88"/>
      <c r="H32" s="90" t="s">
        <v>83</v>
      </c>
      <c r="I32" s="12"/>
      <c r="J32" s="70"/>
      <c r="K32" s="70"/>
      <c r="L32" s="70"/>
      <c r="M32" s="58"/>
      <c r="N32" s="73"/>
      <c r="O32" s="73"/>
      <c r="P32" s="74" t="str">
        <f>HYPERLINK('[2]реквизиты'!$G$7)</f>
        <v>/г. Н. Тагил/</v>
      </c>
      <c r="Q32" s="58"/>
      <c r="R32" s="15"/>
    </row>
    <row r="33" spans="1:18" ht="12.75" customHeight="1">
      <c r="A33" s="135"/>
      <c r="B33" s="137"/>
      <c r="C33" s="139"/>
      <c r="D33" s="155"/>
      <c r="E33" s="84" t="s">
        <v>84</v>
      </c>
      <c r="F33" s="91"/>
      <c r="G33" s="92"/>
      <c r="H33" s="83"/>
      <c r="I33" s="12"/>
      <c r="J33" s="75"/>
      <c r="K33" s="75"/>
      <c r="L33" s="75"/>
      <c r="M33" s="58"/>
      <c r="N33" s="76"/>
      <c r="O33" s="76"/>
      <c r="P33" s="58"/>
      <c r="Q33" s="58"/>
      <c r="R33" s="15"/>
    </row>
    <row r="34" spans="1:18" ht="12.75" customHeight="1" thickBot="1">
      <c r="A34" s="135">
        <v>4</v>
      </c>
      <c r="B34" s="137" t="str">
        <f>VLOOKUP(A34,'пр.взвешивания'!B6:C27,2,FALSE)</f>
        <v>КУЛЬБАБЕНКО Татьяна Борисовна </v>
      </c>
      <c r="C34" s="139" t="str">
        <f>VLOOKUP(A34,'пр.взвешивания'!B6:G27,3,FALSE)</f>
        <v>24.11.92 кмс</v>
      </c>
      <c r="D34" s="155" t="str">
        <f>VLOOKUP(A34,'пр.взвешивания'!B6:G27,4,FALSE)</f>
        <v>ПФО Оренбургская Бузулук МО</v>
      </c>
      <c r="E34" s="85" t="s">
        <v>83</v>
      </c>
      <c r="F34" s="83"/>
      <c r="G34" s="83"/>
      <c r="H34" s="83"/>
      <c r="I34" s="12"/>
      <c r="J34" s="69" t="str">
        <f>HYPERLINK('[4]реквизиты'!$A$22)</f>
        <v>Гл. секретарь, судья МК</v>
      </c>
      <c r="K34" s="70"/>
      <c r="L34" s="70"/>
      <c r="M34" s="58"/>
      <c r="N34" s="73"/>
      <c r="O34" s="73"/>
      <c r="P34" s="72" t="str">
        <f>HYPERLINK('[2]реквизиты'!$G$8)</f>
        <v>Н.Ю. Глушкова</v>
      </c>
      <c r="Q34" s="58"/>
      <c r="R34" s="15"/>
    </row>
    <row r="35" spans="1:18" ht="12.75" customHeight="1" thickBot="1">
      <c r="A35" s="136"/>
      <c r="B35" s="138"/>
      <c r="C35" s="140"/>
      <c r="D35" s="187"/>
      <c r="E35" s="83"/>
      <c r="F35" s="83"/>
      <c r="G35" s="83"/>
      <c r="H35" s="83"/>
      <c r="I35" s="12"/>
      <c r="J35" s="75"/>
      <c r="K35" s="75"/>
      <c r="L35" s="75"/>
      <c r="M35" s="58"/>
      <c r="N35" s="76"/>
      <c r="O35" s="76"/>
      <c r="P35" s="74" t="str">
        <f>HYPERLINK('[2]реквизиты'!$G$9)</f>
        <v>/г. Рязань</v>
      </c>
      <c r="Q35" s="58"/>
      <c r="R35" s="15"/>
    </row>
    <row r="36" spans="1:18" ht="12.75" customHeight="1">
      <c r="A36" s="15"/>
      <c r="B36" s="15"/>
      <c r="C36" s="15"/>
      <c r="D36" s="15"/>
      <c r="E36" s="27"/>
      <c r="F36" s="27"/>
      <c r="G36" s="27"/>
      <c r="H36" s="27"/>
      <c r="I36" s="27"/>
      <c r="J36" s="27"/>
      <c r="K36" s="15"/>
      <c r="L36" s="15"/>
      <c r="M36" s="15"/>
      <c r="N36" s="23"/>
      <c r="O36" s="23"/>
      <c r="P36" s="15"/>
      <c r="Q36" s="15"/>
      <c r="R36" s="15"/>
    </row>
    <row r="37" spans="1:18" ht="12.7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26.2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2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</sheetData>
  <mergeCells count="147">
    <mergeCell ref="K16:K17"/>
    <mergeCell ref="K18:K19"/>
    <mergeCell ref="K20:K21"/>
    <mergeCell ref="K22:K23"/>
    <mergeCell ref="K8:K9"/>
    <mergeCell ref="K10:K11"/>
    <mergeCell ref="K12:K13"/>
    <mergeCell ref="K14:K15"/>
    <mergeCell ref="G5:I5"/>
    <mergeCell ref="A2:I2"/>
    <mergeCell ref="K2:P2"/>
    <mergeCell ref="D3:M3"/>
    <mergeCell ref="A4:Q4"/>
    <mergeCell ref="P5:Q5"/>
    <mergeCell ref="P22:P23"/>
    <mergeCell ref="Q22:Q23"/>
    <mergeCell ref="L22:L23"/>
    <mergeCell ref="M22:M23"/>
    <mergeCell ref="N22:N23"/>
    <mergeCell ref="O22:O23"/>
    <mergeCell ref="P20:P21"/>
    <mergeCell ref="Q20:Q21"/>
    <mergeCell ref="L18:L19"/>
    <mergeCell ref="M18:M19"/>
    <mergeCell ref="L20:L21"/>
    <mergeCell ref="M20:M21"/>
    <mergeCell ref="N20:N21"/>
    <mergeCell ref="O20:O21"/>
    <mergeCell ref="N18:N19"/>
    <mergeCell ref="O18:O19"/>
    <mergeCell ref="P18:P19"/>
    <mergeCell ref="P14:P15"/>
    <mergeCell ref="Q14:Q15"/>
    <mergeCell ref="P16:P17"/>
    <mergeCell ref="Q16:Q17"/>
    <mergeCell ref="Q18:Q19"/>
    <mergeCell ref="L16:L17"/>
    <mergeCell ref="M16:M17"/>
    <mergeCell ref="N16:N17"/>
    <mergeCell ref="O16:O17"/>
    <mergeCell ref="L14:L15"/>
    <mergeCell ref="M14:M15"/>
    <mergeCell ref="N14:N15"/>
    <mergeCell ref="O14:O15"/>
    <mergeCell ref="Q10:Q11"/>
    <mergeCell ref="L12:L13"/>
    <mergeCell ref="M12:M13"/>
    <mergeCell ref="N12:N13"/>
    <mergeCell ref="O12:O13"/>
    <mergeCell ref="P12:P13"/>
    <mergeCell ref="Q12:Q13"/>
    <mergeCell ref="L10:L11"/>
    <mergeCell ref="M10:M11"/>
    <mergeCell ref="N10:N11"/>
    <mergeCell ref="O10:O11"/>
    <mergeCell ref="O6:O7"/>
    <mergeCell ref="P6:P7"/>
    <mergeCell ref="P10:P11"/>
    <mergeCell ref="P8:P9"/>
    <mergeCell ref="Q8:Q9"/>
    <mergeCell ref="L6:L7"/>
    <mergeCell ref="M6:M7"/>
    <mergeCell ref="N6:N7"/>
    <mergeCell ref="L8:L9"/>
    <mergeCell ref="M8:M9"/>
    <mergeCell ref="N8:N9"/>
    <mergeCell ref="O8:O9"/>
    <mergeCell ref="B6:B7"/>
    <mergeCell ref="C6:C7"/>
    <mergeCell ref="Q6:Q7"/>
    <mergeCell ref="J6:J7"/>
    <mergeCell ref="A23:A24"/>
    <mergeCell ref="A28:A29"/>
    <mergeCell ref="A25:A26"/>
    <mergeCell ref="B25:B26"/>
    <mergeCell ref="A14:A15"/>
    <mergeCell ref="A10:A11"/>
    <mergeCell ref="B10:B11"/>
    <mergeCell ref="C10:C11"/>
    <mergeCell ref="B14:B15"/>
    <mergeCell ref="C14:C15"/>
    <mergeCell ref="D34:D35"/>
    <mergeCell ref="D30:D31"/>
    <mergeCell ref="I23:I24"/>
    <mergeCell ref="I25:I26"/>
    <mergeCell ref="D23:D24"/>
    <mergeCell ref="D32:D33"/>
    <mergeCell ref="D25:D26"/>
    <mergeCell ref="I8:I9"/>
    <mergeCell ref="J8:J9"/>
    <mergeCell ref="A6:A7"/>
    <mergeCell ref="D6:D7"/>
    <mergeCell ref="E6:H6"/>
    <mergeCell ref="A8:A9"/>
    <mergeCell ref="B8:B9"/>
    <mergeCell ref="C8:C9"/>
    <mergeCell ref="D8:D9"/>
    <mergeCell ref="I6:I7"/>
    <mergeCell ref="I10:I11"/>
    <mergeCell ref="J10:J11"/>
    <mergeCell ref="A12:A13"/>
    <mergeCell ref="B12:B13"/>
    <mergeCell ref="C12:C13"/>
    <mergeCell ref="D12:D13"/>
    <mergeCell ref="I12:I13"/>
    <mergeCell ref="J12:J13"/>
    <mergeCell ref="D10:D11"/>
    <mergeCell ref="J14:J15"/>
    <mergeCell ref="A17:A18"/>
    <mergeCell ref="B17:B18"/>
    <mergeCell ref="C17:C18"/>
    <mergeCell ref="D17:D18"/>
    <mergeCell ref="E17:H17"/>
    <mergeCell ref="I17:I18"/>
    <mergeCell ref="J17:J18"/>
    <mergeCell ref="D14:D15"/>
    <mergeCell ref="I14:I15"/>
    <mergeCell ref="J19:J20"/>
    <mergeCell ref="A21:A22"/>
    <mergeCell ref="B21:B22"/>
    <mergeCell ref="C21:C22"/>
    <mergeCell ref="D21:D22"/>
    <mergeCell ref="I21:I22"/>
    <mergeCell ref="J21:J22"/>
    <mergeCell ref="A19:A20"/>
    <mergeCell ref="B19:B20"/>
    <mergeCell ref="C19:C20"/>
    <mergeCell ref="C28:C29"/>
    <mergeCell ref="D28:D29"/>
    <mergeCell ref="B28:B29"/>
    <mergeCell ref="I19:I20"/>
    <mergeCell ref="D19:D20"/>
    <mergeCell ref="C25:C26"/>
    <mergeCell ref="J23:J24"/>
    <mergeCell ref="J25:J26"/>
    <mergeCell ref="B23:B24"/>
    <mergeCell ref="C23:C24"/>
    <mergeCell ref="A1:Q1"/>
    <mergeCell ref="A34:A35"/>
    <mergeCell ref="B34:B35"/>
    <mergeCell ref="C34:C35"/>
    <mergeCell ref="A32:A33"/>
    <mergeCell ref="B32:B33"/>
    <mergeCell ref="C32:C33"/>
    <mergeCell ref="A30:A31"/>
    <mergeCell ref="B30:B31"/>
    <mergeCell ref="C30:C31"/>
  </mergeCells>
  <printOptions horizontalCentered="1" verticalCentered="1"/>
  <pageMargins left="0" right="0.3937007874015748" top="0.3937007874015748" bottom="0.1968503937007874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R59"/>
  <sheetViews>
    <sheetView workbookViewId="0" topLeftCell="A57">
      <selection activeCell="A1" sqref="A1:H59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  <col min="9" max="9" width="7.8515625" style="0" customWidth="1"/>
    <col min="10" max="10" width="18.8515625" style="0" customWidth="1"/>
    <col min="12" max="12" width="12.00390625" style="0" customWidth="1"/>
    <col min="13" max="13" width="25.28125" style="0" customWidth="1"/>
  </cols>
  <sheetData>
    <row r="1" spans="1:17" ht="27" customHeight="1">
      <c r="A1" s="239" t="s">
        <v>26</v>
      </c>
      <c r="B1" s="239"/>
      <c r="C1" s="239"/>
      <c r="D1" s="239"/>
      <c r="E1" s="239"/>
      <c r="F1" s="239"/>
      <c r="G1" s="239"/>
      <c r="H1" s="239"/>
      <c r="Q1" s="4"/>
    </row>
    <row r="2" spans="1:17" ht="18" customHeight="1">
      <c r="A2" s="16" t="s">
        <v>27</v>
      </c>
      <c r="B2" s="3" t="s">
        <v>13</v>
      </c>
      <c r="C2" s="3"/>
      <c r="D2" s="3"/>
      <c r="E2" s="16" t="str">
        <f>HYPERLINK('пр.взвешивания'!E3)</f>
        <v>в.к.   80    кг.</v>
      </c>
      <c r="F2" s="3"/>
      <c r="G2" s="3"/>
      <c r="H2" s="3"/>
      <c r="Q2" s="4"/>
    </row>
    <row r="3" spans="1:17" ht="12.75" customHeight="1">
      <c r="A3" s="93" t="s">
        <v>0</v>
      </c>
      <c r="B3" s="93" t="s">
        <v>1</v>
      </c>
      <c r="C3" s="93" t="s">
        <v>2</v>
      </c>
      <c r="D3" s="93" t="s">
        <v>3</v>
      </c>
      <c r="E3" s="93" t="s">
        <v>9</v>
      </c>
      <c r="F3" s="93" t="s">
        <v>10</v>
      </c>
      <c r="G3" s="93" t="s">
        <v>11</v>
      </c>
      <c r="H3" s="93" t="s">
        <v>12</v>
      </c>
      <c r="Q3" s="4"/>
    </row>
    <row r="4" spans="1:17" ht="12.75">
      <c r="A4" s="94"/>
      <c r="B4" s="94"/>
      <c r="C4" s="94"/>
      <c r="D4" s="94"/>
      <c r="E4" s="94"/>
      <c r="F4" s="94"/>
      <c r="G4" s="94"/>
      <c r="H4" s="94"/>
      <c r="Q4" s="4"/>
    </row>
    <row r="5" spans="1:18" ht="12.75">
      <c r="A5" s="93">
        <v>1</v>
      </c>
      <c r="B5" s="105" t="str">
        <f>VLOOKUP(A5,'пр.взвешивания'!B6:C21,2,FALSE)</f>
        <v>ГАЛУШКА Людмила Викторовна</v>
      </c>
      <c r="C5" s="105" t="str">
        <f>VLOOKUP(B5,'пр.взвешивания'!C6:D21,2,FALSE)</f>
        <v>11.07.91,кмс</v>
      </c>
      <c r="D5" s="105" t="str">
        <f>VLOOKUP(C5,'пр.взвешивания'!D6:E21,2,FALSE)</f>
        <v>СФОНовосибирская Новосибирск, МО</v>
      </c>
      <c r="E5" s="103"/>
      <c r="F5" s="104"/>
      <c r="G5" s="96"/>
      <c r="H5" s="93"/>
      <c r="Q5" s="4"/>
      <c r="R5" s="5"/>
    </row>
    <row r="6" spans="1:18" ht="12.75">
      <c r="A6" s="93"/>
      <c r="B6" s="105"/>
      <c r="C6" s="105"/>
      <c r="D6" s="105"/>
      <c r="E6" s="103"/>
      <c r="F6" s="103"/>
      <c r="G6" s="96"/>
      <c r="H6" s="93"/>
      <c r="Q6" s="4"/>
      <c r="R6" s="5"/>
    </row>
    <row r="7" spans="1:18" ht="12.75">
      <c r="A7" s="94">
        <v>2</v>
      </c>
      <c r="B7" s="105" t="str">
        <f>VLOOKUP(A7,'пр.взвешивания'!B8:C23,2,FALSE)</f>
        <v>КУЗНЕЦОВА Вероника Владимировна</v>
      </c>
      <c r="C7" s="105" t="str">
        <f>VLOOKUP(B7,'пр.взвешивания'!C8:D23,2,FALSE)</f>
        <v>14.03.92 кмс</v>
      </c>
      <c r="D7" s="105" t="str">
        <f>VLOOKUP(C7,'пр.взвешивания'!D8:E23,2,FALSE)</f>
        <v>ПФО Башкортостан Уфа  МО</v>
      </c>
      <c r="E7" s="234"/>
      <c r="F7" s="234"/>
      <c r="G7" s="94"/>
      <c r="H7" s="94"/>
      <c r="Q7" s="4"/>
      <c r="R7" s="5"/>
    </row>
    <row r="8" spans="1:18" ht="13.5" thickBot="1">
      <c r="A8" s="236"/>
      <c r="B8" s="237"/>
      <c r="C8" s="237"/>
      <c r="D8" s="237"/>
      <c r="E8" s="235"/>
      <c r="F8" s="235"/>
      <c r="G8" s="236"/>
      <c r="H8" s="236"/>
      <c r="Q8" s="4"/>
      <c r="R8" s="5"/>
    </row>
    <row r="9" spans="1:18" ht="12.75" customHeight="1">
      <c r="A9" s="232">
        <v>4</v>
      </c>
      <c r="B9" s="233" t="str">
        <f>VLOOKUP(A9,'пр.взвешивания'!B6:C21,2,FALSE)</f>
        <v>КУЛЬБАБЕНКО Татьяна Борисовна </v>
      </c>
      <c r="C9" s="233" t="str">
        <f>VLOOKUP(B9,'пр.взвешивания'!C6:D21,2,FALSE)</f>
        <v>24.11.92 кмс</v>
      </c>
      <c r="D9" s="233" t="str">
        <f>VLOOKUP(C9,'пр.взвешивания'!D6:E21,2,FALSE)</f>
        <v>ПФО Оренбургская Бузулук МО</v>
      </c>
      <c r="E9" s="229"/>
      <c r="F9" s="230"/>
      <c r="G9" s="231"/>
      <c r="H9" s="232"/>
      <c r="Q9" s="4"/>
      <c r="R9" s="5"/>
    </row>
    <row r="10" spans="1:18" ht="12.75">
      <c r="A10" s="93"/>
      <c r="B10" s="105"/>
      <c r="C10" s="105"/>
      <c r="D10" s="105"/>
      <c r="E10" s="103"/>
      <c r="F10" s="103"/>
      <c r="G10" s="96"/>
      <c r="H10" s="93"/>
      <c r="Q10" s="4"/>
      <c r="R10" s="5"/>
    </row>
    <row r="11" spans="1:8" ht="12.75" customHeight="1">
      <c r="A11" s="94">
        <v>3</v>
      </c>
      <c r="B11" s="233" t="str">
        <f>VLOOKUP(A11,'пр.взвешивания'!B6:C21,2,FALSE)</f>
        <v>СИЗОВА Екатерина Викторовна</v>
      </c>
      <c r="C11" s="105" t="str">
        <f>VLOOKUP(B11,'пр.взвешивания'!C6:D21,2,FALSE)</f>
        <v>17.10.92 кмс</v>
      </c>
      <c r="D11" s="105" t="str">
        <f>VLOOKUP(C11,'пр.взвешивания'!D6:E21,2,FALSE)</f>
        <v>ЦФО Смоленская Смоленск МО</v>
      </c>
      <c r="E11" s="234"/>
      <c r="F11" s="234"/>
      <c r="G11" s="94"/>
      <c r="H11" s="94"/>
    </row>
    <row r="12" spans="1:8" ht="12.75" customHeight="1">
      <c r="A12" s="95"/>
      <c r="B12" s="105"/>
      <c r="C12" s="105"/>
      <c r="D12" s="105"/>
      <c r="E12" s="238"/>
      <c r="F12" s="238"/>
      <c r="G12" s="95"/>
      <c r="H12" s="95"/>
    </row>
    <row r="13" spans="1:8" ht="18.75" customHeight="1">
      <c r="A13" s="77" t="s">
        <v>27</v>
      </c>
      <c r="B13" s="3" t="s">
        <v>14</v>
      </c>
      <c r="C13" s="4"/>
      <c r="D13" s="4"/>
      <c r="E13" s="77" t="str">
        <f>HYPERLINK('пр.взвешивания'!E3)</f>
        <v>в.к.   80    кг.</v>
      </c>
      <c r="F13" s="4"/>
      <c r="G13" s="4"/>
      <c r="H13" s="4"/>
    </row>
    <row r="14" spans="1:8" ht="12.75">
      <c r="A14" s="93">
        <v>1</v>
      </c>
      <c r="B14" s="105" t="str">
        <f>VLOOKUP(A14,'пр.взвешивания'!B6:C21,2,FALSE)</f>
        <v>ГАЛУШКА Людмила Викторовна</v>
      </c>
      <c r="C14" s="105" t="str">
        <f>VLOOKUP(B14,'пр.взвешивания'!C6:D21,2,FALSE)</f>
        <v>11.07.91,кмс</v>
      </c>
      <c r="D14" s="105" t="str">
        <f>VLOOKUP(C14,'пр.взвешивания'!D6:E21,2,FALSE)</f>
        <v>СФОНовосибирская Новосибирск, МО</v>
      </c>
      <c r="E14" s="103"/>
      <c r="F14" s="104"/>
      <c r="G14" s="96"/>
      <c r="H14" s="93"/>
    </row>
    <row r="15" spans="1:8" ht="12.75">
      <c r="A15" s="93"/>
      <c r="B15" s="105"/>
      <c r="C15" s="105"/>
      <c r="D15" s="105"/>
      <c r="E15" s="103"/>
      <c r="F15" s="103"/>
      <c r="G15" s="96"/>
      <c r="H15" s="93"/>
    </row>
    <row r="16" spans="1:8" ht="12.75">
      <c r="A16" s="94">
        <v>3</v>
      </c>
      <c r="B16" s="105" t="str">
        <f>VLOOKUP(A16,'пр.взвешивания'!B8:C23,2,FALSE)</f>
        <v>СИЗОВА Екатерина Викторовна</v>
      </c>
      <c r="C16" s="105" t="str">
        <f>VLOOKUP(B16,'пр.взвешивания'!C8:D23,2,FALSE)</f>
        <v>17.10.92 кмс</v>
      </c>
      <c r="D16" s="105" t="str">
        <f>VLOOKUP(C16,'пр.взвешивания'!D8:E23,2,FALSE)</f>
        <v>ЦФО Смоленская Смоленск МО</v>
      </c>
      <c r="E16" s="234"/>
      <c r="F16" s="234"/>
      <c r="G16" s="94"/>
      <c r="H16" s="94"/>
    </row>
    <row r="17" spans="1:8" ht="13.5" thickBot="1">
      <c r="A17" s="236"/>
      <c r="B17" s="237"/>
      <c r="C17" s="237"/>
      <c r="D17" s="237"/>
      <c r="E17" s="235"/>
      <c r="F17" s="235"/>
      <c r="G17" s="236"/>
      <c r="H17" s="236"/>
    </row>
    <row r="18" spans="1:8" ht="12.75" customHeight="1">
      <c r="A18" s="232">
        <v>2</v>
      </c>
      <c r="B18" s="233" t="str">
        <f>VLOOKUP(A18,'пр.взвешивания'!B6:C21,2,FALSE)</f>
        <v>КУЗНЕЦОВА Вероника Владимировна</v>
      </c>
      <c r="C18" s="233" t="str">
        <f>VLOOKUP(B18,'пр.взвешивания'!C6:D21,2,FALSE)</f>
        <v>14.03.92 кмс</v>
      </c>
      <c r="D18" s="233" t="str">
        <f>VLOOKUP(C18,'пр.взвешивания'!D6:E21,2,FALSE)</f>
        <v>ПФО Башкортостан Уфа  МО</v>
      </c>
      <c r="E18" s="229"/>
      <c r="F18" s="230"/>
      <c r="G18" s="231"/>
      <c r="H18" s="232"/>
    </row>
    <row r="19" spans="1:8" ht="12.75" customHeight="1">
      <c r="A19" s="93"/>
      <c r="B19" s="105"/>
      <c r="C19" s="105"/>
      <c r="D19" s="105"/>
      <c r="E19" s="103"/>
      <c r="F19" s="103"/>
      <c r="G19" s="96"/>
      <c r="H19" s="93"/>
    </row>
    <row r="20" spans="1:8" ht="12.75">
      <c r="A20" s="94">
        <v>4</v>
      </c>
      <c r="B20" s="105" t="str">
        <f>VLOOKUP(A20,'пр.взвешивания'!B12:C27,2,FALSE)</f>
        <v>КУЛЬБАБЕНКО Татьяна Борисовна </v>
      </c>
      <c r="C20" s="105" t="str">
        <f>VLOOKUP(B20,'пр.взвешивания'!C12:D27,2,FALSE)</f>
        <v>24.11.92 кмс</v>
      </c>
      <c r="D20" s="105" t="str">
        <f>VLOOKUP(C20,'пр.взвешивания'!D12:E27,2,FALSE)</f>
        <v>ПФО Оренбургская Бузулук МО</v>
      </c>
      <c r="E20" s="234"/>
      <c r="F20" s="234"/>
      <c r="G20" s="94"/>
      <c r="H20" s="94"/>
    </row>
    <row r="21" spans="1:8" ht="12.75">
      <c r="A21" s="95"/>
      <c r="B21" s="105"/>
      <c r="C21" s="105"/>
      <c r="D21" s="105"/>
      <c r="E21" s="238"/>
      <c r="F21" s="238"/>
      <c r="G21" s="95"/>
      <c r="H21" s="95"/>
    </row>
    <row r="22" spans="1:8" ht="21" customHeight="1">
      <c r="A22" s="77" t="s">
        <v>27</v>
      </c>
      <c r="B22" s="3" t="s">
        <v>15</v>
      </c>
      <c r="C22" s="4"/>
      <c r="D22" s="4"/>
      <c r="E22" s="77" t="str">
        <f>HYPERLINK('пр.взвешивания'!E3)</f>
        <v>в.к.   80    кг.</v>
      </c>
      <c r="F22" s="4"/>
      <c r="G22" s="4"/>
      <c r="H22" s="4"/>
    </row>
    <row r="23" spans="1:8" ht="12.75">
      <c r="A23" s="93">
        <v>1</v>
      </c>
      <c r="B23" s="105" t="str">
        <f>VLOOKUP(A23,'пр.взвешивания'!B6:C21,2,FALSE)</f>
        <v>ГАЛУШКА Людмила Викторовна</v>
      </c>
      <c r="C23" s="105" t="str">
        <f>VLOOKUP(B23,'пр.взвешивания'!C6:D21,2,FALSE)</f>
        <v>11.07.91,кмс</v>
      </c>
      <c r="D23" s="105" t="str">
        <f>VLOOKUP(C23,'пр.взвешивания'!D6:E21,2,FALSE)</f>
        <v>СФОНовосибирская Новосибирск, МО</v>
      </c>
      <c r="E23" s="103"/>
      <c r="F23" s="104"/>
      <c r="G23" s="96"/>
      <c r="H23" s="93"/>
    </row>
    <row r="24" spans="1:8" ht="12.75">
      <c r="A24" s="93"/>
      <c r="B24" s="105"/>
      <c r="C24" s="105"/>
      <c r="D24" s="105"/>
      <c r="E24" s="103"/>
      <c r="F24" s="103"/>
      <c r="G24" s="96"/>
      <c r="H24" s="93"/>
    </row>
    <row r="25" spans="1:8" ht="12.75" customHeight="1">
      <c r="A25" s="94">
        <v>4</v>
      </c>
      <c r="B25" s="105" t="str">
        <f>VLOOKUP(A25,'пр.взвешивания'!B8:C23,2,FALSE)</f>
        <v>КУЛЬБАБЕНКО Татьяна Борисовна </v>
      </c>
      <c r="C25" s="105" t="str">
        <f>VLOOKUP(B25,'пр.взвешивания'!C8:D23,2,FALSE)</f>
        <v>24.11.92 кмс</v>
      </c>
      <c r="D25" s="105" t="str">
        <f>VLOOKUP(C25,'пр.взвешивания'!D8:E23,2,FALSE)</f>
        <v>ПФО Оренбургская Бузулук МО</v>
      </c>
      <c r="E25" s="234"/>
      <c r="F25" s="234"/>
      <c r="G25" s="94"/>
      <c r="H25" s="94"/>
    </row>
    <row r="26" spans="1:8" ht="12.75" customHeight="1" thickBot="1">
      <c r="A26" s="236"/>
      <c r="B26" s="237"/>
      <c r="C26" s="237"/>
      <c r="D26" s="237"/>
      <c r="E26" s="235"/>
      <c r="F26" s="235"/>
      <c r="G26" s="236"/>
      <c r="H26" s="236"/>
    </row>
    <row r="27" spans="1:8" ht="12.75">
      <c r="A27" s="232">
        <v>3</v>
      </c>
      <c r="B27" s="233" t="str">
        <f>VLOOKUP(A27,'пр.взвешивания'!B10:C25,2,FALSE)</f>
        <v>СИЗОВА Екатерина Викторовна</v>
      </c>
      <c r="C27" s="233" t="str">
        <f>VLOOKUP(B27,'пр.взвешивания'!C10:D25,2,FALSE)</f>
        <v>17.10.92 кмс</v>
      </c>
      <c r="D27" s="233" t="str">
        <f>VLOOKUP(C27,'пр.взвешивания'!D10:E25,2,FALSE)</f>
        <v>ЦФО Смоленская Смоленск МО</v>
      </c>
      <c r="E27" s="229"/>
      <c r="F27" s="230"/>
      <c r="G27" s="231"/>
      <c r="H27" s="232"/>
    </row>
    <row r="28" spans="1:8" ht="12.75">
      <c r="A28" s="93"/>
      <c r="B28" s="105"/>
      <c r="C28" s="105"/>
      <c r="D28" s="105"/>
      <c r="E28" s="103"/>
      <c r="F28" s="103"/>
      <c r="G28" s="96"/>
      <c r="H28" s="93"/>
    </row>
    <row r="29" spans="1:8" ht="12.75">
      <c r="A29" s="94">
        <v>2</v>
      </c>
      <c r="B29" s="105" t="str">
        <f>VLOOKUP(A29,'пр.взвешивания'!B6:C21,2,FALSE)</f>
        <v>КУЗНЕЦОВА Вероника Владимировна</v>
      </c>
      <c r="C29" s="105" t="str">
        <f>VLOOKUP(B29,'пр.взвешивания'!C6:D21,2,FALSE)</f>
        <v>14.03.92 кмс</v>
      </c>
      <c r="D29" s="105" t="str">
        <f>VLOOKUP(C29,'пр.взвешивания'!D6:E21,2,FALSE)</f>
        <v>ПФО Башкортостан Уфа  МО</v>
      </c>
      <c r="E29" s="234"/>
      <c r="F29" s="234"/>
      <c r="G29" s="94"/>
      <c r="H29" s="94"/>
    </row>
    <row r="30" spans="1:8" ht="12.75">
      <c r="A30" s="95"/>
      <c r="B30" s="105"/>
      <c r="C30" s="105"/>
      <c r="D30" s="105"/>
      <c r="E30" s="238"/>
      <c r="F30" s="238"/>
      <c r="G30" s="95"/>
      <c r="H30" s="95"/>
    </row>
    <row r="31" spans="1:8" ht="21" customHeight="1">
      <c r="A31" s="77" t="s">
        <v>8</v>
      </c>
      <c r="B31" s="3" t="s">
        <v>13</v>
      </c>
      <c r="C31" s="3"/>
      <c r="D31" s="3"/>
      <c r="E31" s="77" t="str">
        <f>HYPERLINK('пр.взвешивания'!E3)</f>
        <v>в.к.   80    кг.</v>
      </c>
      <c r="F31" s="3"/>
      <c r="G31" s="3"/>
      <c r="H31" s="3"/>
    </row>
    <row r="32" spans="1:8" ht="12.75">
      <c r="A32" s="93" t="s">
        <v>0</v>
      </c>
      <c r="B32" s="93" t="s">
        <v>1</v>
      </c>
      <c r="C32" s="93" t="s">
        <v>2</v>
      </c>
      <c r="D32" s="93" t="s">
        <v>3</v>
      </c>
      <c r="E32" s="93" t="s">
        <v>9</v>
      </c>
      <c r="F32" s="93" t="s">
        <v>10</v>
      </c>
      <c r="G32" s="93" t="s">
        <v>11</v>
      </c>
      <c r="H32" s="93" t="s">
        <v>12</v>
      </c>
    </row>
    <row r="33" spans="1:8" ht="12.75">
      <c r="A33" s="94"/>
      <c r="B33" s="94"/>
      <c r="C33" s="94"/>
      <c r="D33" s="94"/>
      <c r="E33" s="94"/>
      <c r="F33" s="94"/>
      <c r="G33" s="94"/>
      <c r="H33" s="94"/>
    </row>
    <row r="34" spans="1:8" ht="12.75" customHeight="1">
      <c r="A34" s="93">
        <v>5</v>
      </c>
      <c r="B34" s="105" t="str">
        <f>VLOOKUP(A34,'пр.взвешивания'!B6:E21,2,FALSE)</f>
        <v>СТЕПАНОВА Алина Юрьевна</v>
      </c>
      <c r="C34" s="105" t="str">
        <f>VLOOKUP(B34,'пр.взвешивания'!C6:F21,2,FALSE)</f>
        <v>12.05 92 кмс</v>
      </c>
      <c r="D34" s="105" t="str">
        <f>VLOOKUP(C34,'пр.взвешивания'!D6:G21,2,FALSE)</f>
        <v>Москва МКС</v>
      </c>
      <c r="E34" s="103"/>
      <c r="F34" s="104"/>
      <c r="G34" s="96"/>
      <c r="H34" s="93"/>
    </row>
    <row r="35" spans="1:8" ht="12.75" customHeight="1">
      <c r="A35" s="93"/>
      <c r="B35" s="105"/>
      <c r="C35" s="105"/>
      <c r="D35" s="105"/>
      <c r="E35" s="103"/>
      <c r="F35" s="103"/>
      <c r="G35" s="96"/>
      <c r="H35" s="93"/>
    </row>
    <row r="36" spans="1:8" ht="12.75">
      <c r="A36" s="94">
        <v>6</v>
      </c>
      <c r="B36" s="105" t="str">
        <f>VLOOKUP(A36,'пр.взвешивания'!B8:E23,2,FALSE)</f>
        <v>АМБАРЦУМОВА Дайна Сергеевна</v>
      </c>
      <c r="C36" s="105" t="str">
        <f>VLOOKUP(B36,'пр.взвешивания'!C8:F23,2,FALSE)</f>
        <v>20.01.91 мс</v>
      </c>
      <c r="D36" s="105" t="str">
        <f>VLOOKUP(C36,'пр.взвешивания'!D8:G23,2,FALSE)</f>
        <v>ЦФО Тверская Тверь МО</v>
      </c>
      <c r="E36" s="234"/>
      <c r="F36" s="234"/>
      <c r="G36" s="94"/>
      <c r="H36" s="94"/>
    </row>
    <row r="37" spans="1:8" ht="13.5" thickBot="1">
      <c r="A37" s="236"/>
      <c r="B37" s="237"/>
      <c r="C37" s="237"/>
      <c r="D37" s="237"/>
      <c r="E37" s="235"/>
      <c r="F37" s="235"/>
      <c r="G37" s="236"/>
      <c r="H37" s="236"/>
    </row>
    <row r="38" spans="1:8" ht="12.75">
      <c r="A38" s="232">
        <v>8</v>
      </c>
      <c r="B38" s="233" t="str">
        <f>VLOOKUP(A38,'пр.взвешивания'!B10:E25,2,FALSE)</f>
        <v>СВЕКРОВКИНА Екатерина Алексеевна</v>
      </c>
      <c r="C38" s="233" t="str">
        <f>VLOOKUP(B38,'пр.взвешивания'!C10:F25,2,FALSE)</f>
        <v>16.09.93 кмс</v>
      </c>
      <c r="D38" s="233" t="str">
        <f>VLOOKUP(C38,'пр.взвешивания'!D10:G25,2,FALSE)</f>
        <v>ЦФО Владимирская Александров ПР</v>
      </c>
      <c r="E38" s="229"/>
      <c r="F38" s="230"/>
      <c r="G38" s="231"/>
      <c r="H38" s="232"/>
    </row>
    <row r="39" spans="1:8" ht="12.75">
      <c r="A39" s="93"/>
      <c r="B39" s="105"/>
      <c r="C39" s="105"/>
      <c r="D39" s="105"/>
      <c r="E39" s="103"/>
      <c r="F39" s="103"/>
      <c r="G39" s="96"/>
      <c r="H39" s="93"/>
    </row>
    <row r="40" spans="1:8" ht="12.75" customHeight="1">
      <c r="A40" s="94">
        <v>7</v>
      </c>
      <c r="B40" s="105" t="str">
        <f>VLOOKUP(A40,'пр.взвешивания'!B12:E27,2,FALSE)</f>
        <v>ТУКТАГУЛОВА Наталья Шарифьяновна</v>
      </c>
      <c r="C40" s="105" t="str">
        <f>VLOOKUP(B40,'пр.взвешивания'!C12:F27,2,FALSE)</f>
        <v>14.11.91 кмс</v>
      </c>
      <c r="D40" s="105" t="str">
        <f>VLOOKUP(C40,'пр.взвешивания'!D12:G27,2,FALSE)</f>
        <v>ПФО Башкортостан  Уфа МО</v>
      </c>
      <c r="E40" s="234"/>
      <c r="F40" s="234"/>
      <c r="G40" s="94"/>
      <c r="H40" s="94"/>
    </row>
    <row r="41" spans="1:8" ht="12.75" customHeight="1">
      <c r="A41" s="95"/>
      <c r="B41" s="105"/>
      <c r="C41" s="105"/>
      <c r="D41" s="105"/>
      <c r="E41" s="238"/>
      <c r="F41" s="238"/>
      <c r="G41" s="95"/>
      <c r="H41" s="95"/>
    </row>
    <row r="42" spans="1:8" ht="18" customHeight="1">
      <c r="A42" s="77" t="s">
        <v>8</v>
      </c>
      <c r="B42" s="3" t="s">
        <v>14</v>
      </c>
      <c r="C42" s="4"/>
      <c r="D42" s="4"/>
      <c r="E42" s="77" t="str">
        <f>HYPERLINK('пр.взвешивания'!E3)</f>
        <v>в.к.   80    кг.</v>
      </c>
      <c r="F42" s="4"/>
      <c r="G42" s="4"/>
      <c r="H42" s="4"/>
    </row>
    <row r="43" spans="1:8" ht="12.75">
      <c r="A43" s="93">
        <v>5</v>
      </c>
      <c r="B43" s="105" t="str">
        <f>VLOOKUP(A43,'пр.взвешивания'!B6:E21,2,FALSE)</f>
        <v>СТЕПАНОВА Алина Юрьевна</v>
      </c>
      <c r="C43" s="105" t="str">
        <f>VLOOKUP(B43,'пр.взвешивания'!C6:F21,2,FALSE)</f>
        <v>12.05 92 кмс</v>
      </c>
      <c r="D43" s="105" t="str">
        <f>VLOOKUP(C43,'пр.взвешивания'!D6:G21,2,FALSE)</f>
        <v>Москва МКС</v>
      </c>
      <c r="E43" s="103"/>
      <c r="F43" s="104"/>
      <c r="G43" s="96"/>
      <c r="H43" s="93"/>
    </row>
    <row r="44" spans="1:8" ht="12.75">
      <c r="A44" s="93"/>
      <c r="B44" s="105"/>
      <c r="C44" s="105"/>
      <c r="D44" s="105"/>
      <c r="E44" s="103"/>
      <c r="F44" s="103"/>
      <c r="G44" s="96"/>
      <c r="H44" s="93"/>
    </row>
    <row r="45" spans="1:8" ht="12.75">
      <c r="A45" s="94">
        <v>7</v>
      </c>
      <c r="B45" s="105" t="str">
        <f>VLOOKUP(A45,'пр.взвешивания'!B8:E23,2,FALSE)</f>
        <v>ТУКТАГУЛОВА Наталья Шарифьяновна</v>
      </c>
      <c r="C45" s="105" t="str">
        <f>VLOOKUP(B45,'пр.взвешивания'!C8:F23,2,FALSE)</f>
        <v>14.11.91 кмс</v>
      </c>
      <c r="D45" s="105" t="str">
        <f>VLOOKUP(C45,'пр.взвешивания'!D8:G23,2,FALSE)</f>
        <v>ПФО Башкортостан  Уфа МО</v>
      </c>
      <c r="E45" s="234"/>
      <c r="F45" s="234"/>
      <c r="G45" s="94"/>
      <c r="H45" s="94"/>
    </row>
    <row r="46" spans="1:8" ht="13.5" thickBot="1">
      <c r="A46" s="236"/>
      <c r="B46" s="237"/>
      <c r="C46" s="237"/>
      <c r="D46" s="237"/>
      <c r="E46" s="235"/>
      <c r="F46" s="235"/>
      <c r="G46" s="236"/>
      <c r="H46" s="236"/>
    </row>
    <row r="47" spans="1:8" ht="12.75">
      <c r="A47" s="232">
        <v>6</v>
      </c>
      <c r="B47" s="233" t="str">
        <f>VLOOKUP(A47,'пр.взвешивания'!B10:E25,2,FALSE)</f>
        <v>АМБАРЦУМОВА Дайна Сергеевна</v>
      </c>
      <c r="C47" s="233" t="str">
        <f>VLOOKUP(B47,'пр.взвешивания'!C10:F25,2,FALSE)</f>
        <v>20.01.91 мс</v>
      </c>
      <c r="D47" s="233" t="str">
        <f>VLOOKUP(C47,'пр.взвешивания'!D10:G25,2,FALSE)</f>
        <v>ЦФО Тверская Тверь МО</v>
      </c>
      <c r="E47" s="229"/>
      <c r="F47" s="230"/>
      <c r="G47" s="231"/>
      <c r="H47" s="232"/>
    </row>
    <row r="48" spans="1:8" ht="12.75">
      <c r="A48" s="93"/>
      <c r="B48" s="105"/>
      <c r="C48" s="105"/>
      <c r="D48" s="105"/>
      <c r="E48" s="103"/>
      <c r="F48" s="103"/>
      <c r="G48" s="96"/>
      <c r="H48" s="93"/>
    </row>
    <row r="49" spans="1:8" ht="12.75">
      <c r="A49" s="94">
        <v>8</v>
      </c>
      <c r="B49" s="105" t="str">
        <f>VLOOKUP(A49,'пр.взвешивания'!B12:E27,2,FALSE)</f>
        <v>СВЕКРОВКИНА Екатерина Алексеевна</v>
      </c>
      <c r="C49" s="105" t="str">
        <f>VLOOKUP(B49,'пр.взвешивания'!C12:F27,2,FALSE)</f>
        <v>16.09.93 кмс</v>
      </c>
      <c r="D49" s="105" t="str">
        <f>VLOOKUP(C49,'пр.взвешивания'!D12:G27,2,FALSE)</f>
        <v>ЦФО Владимирская Александров ПР</v>
      </c>
      <c r="E49" s="234"/>
      <c r="F49" s="234"/>
      <c r="G49" s="94"/>
      <c r="H49" s="94"/>
    </row>
    <row r="50" spans="1:8" ht="12.75">
      <c r="A50" s="95"/>
      <c r="B50" s="105"/>
      <c r="C50" s="105"/>
      <c r="D50" s="105"/>
      <c r="E50" s="238"/>
      <c r="F50" s="238"/>
      <c r="G50" s="95"/>
      <c r="H50" s="95"/>
    </row>
    <row r="51" spans="1:8" ht="17.25" customHeight="1">
      <c r="A51" s="77" t="s">
        <v>8</v>
      </c>
      <c r="B51" s="3" t="s">
        <v>15</v>
      </c>
      <c r="C51" s="4"/>
      <c r="D51" s="4"/>
      <c r="E51" s="77" t="str">
        <f>HYPERLINK('пр.взвешивания'!E3)</f>
        <v>в.к.   80    кг.</v>
      </c>
      <c r="F51" s="4"/>
      <c r="G51" s="4"/>
      <c r="H51" s="4"/>
    </row>
    <row r="52" spans="1:8" ht="12.75">
      <c r="A52" s="93">
        <v>5</v>
      </c>
      <c r="B52" s="105" t="str">
        <f>VLOOKUP(A52,'пр.взвешивания'!B6:E21,2,FALSE)</f>
        <v>СТЕПАНОВА Алина Юрьевна</v>
      </c>
      <c r="C52" s="105" t="str">
        <f>VLOOKUP(B52,'пр.взвешивания'!C6:F21,2,FALSE)</f>
        <v>12.05 92 кмс</v>
      </c>
      <c r="D52" s="105" t="str">
        <f>VLOOKUP(C52,'пр.взвешивания'!D6:G21,2,FALSE)</f>
        <v>Москва МКС</v>
      </c>
      <c r="E52" s="103"/>
      <c r="F52" s="104"/>
      <c r="G52" s="96"/>
      <c r="H52" s="93"/>
    </row>
    <row r="53" spans="1:8" ht="12.75">
      <c r="A53" s="93"/>
      <c r="B53" s="105"/>
      <c r="C53" s="105"/>
      <c r="D53" s="105"/>
      <c r="E53" s="103"/>
      <c r="F53" s="103"/>
      <c r="G53" s="96"/>
      <c r="H53" s="93"/>
    </row>
    <row r="54" spans="1:8" ht="12.75">
      <c r="A54" s="94">
        <v>8</v>
      </c>
      <c r="B54" s="105" t="str">
        <f>VLOOKUP(A54,'пр.взвешивания'!B8:E23,2,FALSE)</f>
        <v>СВЕКРОВКИНА Екатерина Алексеевна</v>
      </c>
      <c r="C54" s="105" t="str">
        <f>VLOOKUP(B54,'пр.взвешивания'!C8:F23,2,FALSE)</f>
        <v>16.09.93 кмс</v>
      </c>
      <c r="D54" s="105" t="str">
        <f>VLOOKUP(C54,'пр.взвешивания'!D8:G23,2,FALSE)</f>
        <v>ЦФО Владимирская Александров ПР</v>
      </c>
      <c r="E54" s="234"/>
      <c r="F54" s="234"/>
      <c r="G54" s="94"/>
      <c r="H54" s="94"/>
    </row>
    <row r="55" spans="1:8" ht="13.5" thickBot="1">
      <c r="A55" s="236"/>
      <c r="B55" s="237"/>
      <c r="C55" s="237"/>
      <c r="D55" s="237"/>
      <c r="E55" s="235"/>
      <c r="F55" s="235"/>
      <c r="G55" s="236"/>
      <c r="H55" s="236"/>
    </row>
    <row r="56" spans="1:8" ht="12.75" customHeight="1">
      <c r="A56" s="232">
        <v>7</v>
      </c>
      <c r="B56" s="233" t="str">
        <f>VLOOKUP(A56,'пр.взвешивания'!B10:E25,2,FALSE)</f>
        <v>ТУКТАГУЛОВА Наталья Шарифьяновна</v>
      </c>
      <c r="C56" s="233" t="str">
        <f>VLOOKUP(B56,'пр.взвешивания'!C10:F25,2,FALSE)</f>
        <v>14.11.91 кмс</v>
      </c>
      <c r="D56" s="233" t="str">
        <f>VLOOKUP(C56,'пр.взвешивания'!D10:G25,2,FALSE)</f>
        <v>ПФО Башкортостан  Уфа МО</v>
      </c>
      <c r="E56" s="229"/>
      <c r="F56" s="230"/>
      <c r="G56" s="231"/>
      <c r="H56" s="232"/>
    </row>
    <row r="57" spans="1:8" ht="12.75" customHeight="1">
      <c r="A57" s="93"/>
      <c r="B57" s="105"/>
      <c r="C57" s="105"/>
      <c r="D57" s="105"/>
      <c r="E57" s="103"/>
      <c r="F57" s="103"/>
      <c r="G57" s="96"/>
      <c r="H57" s="93"/>
    </row>
    <row r="58" spans="1:8" ht="12.75" customHeight="1">
      <c r="A58" s="94">
        <v>6</v>
      </c>
      <c r="B58" s="105" t="str">
        <f>VLOOKUP(A58,'пр.взвешивания'!B12:E27,2,FALSE)</f>
        <v>АМБАРЦУМОВА Дайна Сергеевна</v>
      </c>
      <c r="C58" s="105" t="str">
        <f>VLOOKUP(B58,'пр.взвешивания'!C12:F27,2,FALSE)</f>
        <v>20.01.91 мс</v>
      </c>
      <c r="D58" s="105" t="str">
        <f>VLOOKUP(C58,'пр.взвешивания'!D12:G27,2,FALSE)</f>
        <v>ЦФО Тверская Тверь МО</v>
      </c>
      <c r="E58" s="234"/>
      <c r="F58" s="234"/>
      <c r="G58" s="94"/>
      <c r="H58" s="94"/>
    </row>
    <row r="59" spans="1:8" ht="12.75" customHeight="1">
      <c r="A59" s="95"/>
      <c r="B59" s="105"/>
      <c r="C59" s="105"/>
      <c r="D59" s="105"/>
      <c r="E59" s="238"/>
      <c r="F59" s="238"/>
      <c r="G59" s="95"/>
      <c r="H59" s="95"/>
    </row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</sheetData>
  <mergeCells count="209">
    <mergeCell ref="E58:E59"/>
    <mergeCell ref="F58:F59"/>
    <mergeCell ref="G58:G59"/>
    <mergeCell ref="A58:A59"/>
    <mergeCell ref="B58:B59"/>
    <mergeCell ref="C58:C59"/>
    <mergeCell ref="D58:D59"/>
    <mergeCell ref="E56:E57"/>
    <mergeCell ref="F56:F57"/>
    <mergeCell ref="G56:G57"/>
    <mergeCell ref="H56:H57"/>
    <mergeCell ref="A56:A57"/>
    <mergeCell ref="B56:B57"/>
    <mergeCell ref="C56:C57"/>
    <mergeCell ref="D56:D57"/>
    <mergeCell ref="E54:E55"/>
    <mergeCell ref="F54:F55"/>
    <mergeCell ref="G54:G55"/>
    <mergeCell ref="H54:H55"/>
    <mergeCell ref="A54:A55"/>
    <mergeCell ref="B54:B55"/>
    <mergeCell ref="C54:C55"/>
    <mergeCell ref="D54:D55"/>
    <mergeCell ref="E52:E53"/>
    <mergeCell ref="F52:F53"/>
    <mergeCell ref="G52:G53"/>
    <mergeCell ref="H52:H53"/>
    <mergeCell ref="A52:A53"/>
    <mergeCell ref="B52:B53"/>
    <mergeCell ref="C52:C53"/>
    <mergeCell ref="D52:D53"/>
    <mergeCell ref="E49:E50"/>
    <mergeCell ref="F49:F50"/>
    <mergeCell ref="G49:G50"/>
    <mergeCell ref="H49:H50"/>
    <mergeCell ref="A49:A50"/>
    <mergeCell ref="B49:B50"/>
    <mergeCell ref="C49:C50"/>
    <mergeCell ref="D49:D50"/>
    <mergeCell ref="E25:E26"/>
    <mergeCell ref="F25:F26"/>
    <mergeCell ref="G25:G26"/>
    <mergeCell ref="H25:H26"/>
    <mergeCell ref="A25:A26"/>
    <mergeCell ref="B25:B26"/>
    <mergeCell ref="C25:C26"/>
    <mergeCell ref="D25:D26"/>
    <mergeCell ref="H58:H59"/>
    <mergeCell ref="B5:B6"/>
    <mergeCell ref="C5:C6"/>
    <mergeCell ref="A7:A8"/>
    <mergeCell ref="B7:B8"/>
    <mergeCell ref="C7:C8"/>
    <mergeCell ref="F7:F8"/>
    <mergeCell ref="G7:G8"/>
    <mergeCell ref="H7:H8"/>
    <mergeCell ref="E5:E6"/>
    <mergeCell ref="A3:A4"/>
    <mergeCell ref="B3:B4"/>
    <mergeCell ref="C3:C4"/>
    <mergeCell ref="A5:A6"/>
    <mergeCell ref="F5:F6"/>
    <mergeCell ref="G5:G6"/>
    <mergeCell ref="H5:H6"/>
    <mergeCell ref="A1:H1"/>
    <mergeCell ref="E3:E4"/>
    <mergeCell ref="F3:F4"/>
    <mergeCell ref="G3:G4"/>
    <mergeCell ref="H3:H4"/>
    <mergeCell ref="D3:D4"/>
    <mergeCell ref="D5:D6"/>
    <mergeCell ref="F9:F10"/>
    <mergeCell ref="G9:G10"/>
    <mergeCell ref="H9:H10"/>
    <mergeCell ref="A9:A10"/>
    <mergeCell ref="B9:B10"/>
    <mergeCell ref="C9:C10"/>
    <mergeCell ref="D9:D10"/>
    <mergeCell ref="E7:E8"/>
    <mergeCell ref="A11:A12"/>
    <mergeCell ref="B11:B12"/>
    <mergeCell ref="C11:C12"/>
    <mergeCell ref="D11:D12"/>
    <mergeCell ref="E11:E12"/>
    <mergeCell ref="E9:E10"/>
    <mergeCell ref="D7:D8"/>
    <mergeCell ref="F11:F12"/>
    <mergeCell ref="G11:G12"/>
    <mergeCell ref="H11:H12"/>
    <mergeCell ref="A14:A15"/>
    <mergeCell ref="B14:B15"/>
    <mergeCell ref="C14:C15"/>
    <mergeCell ref="D14:D15"/>
    <mergeCell ref="E14:E15"/>
    <mergeCell ref="F14:F15"/>
    <mergeCell ref="G14:G15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A20:A21"/>
    <mergeCell ref="B20:B21"/>
    <mergeCell ref="E18:E19"/>
    <mergeCell ref="F18:F19"/>
    <mergeCell ref="C20:C21"/>
    <mergeCell ref="D20:D21"/>
    <mergeCell ref="A18:A19"/>
    <mergeCell ref="B18:B19"/>
    <mergeCell ref="C18:C19"/>
    <mergeCell ref="D18:D19"/>
    <mergeCell ref="G18:G19"/>
    <mergeCell ref="H18:H19"/>
    <mergeCell ref="E20:E21"/>
    <mergeCell ref="F20:F21"/>
    <mergeCell ref="G20:G21"/>
    <mergeCell ref="H20:H21"/>
    <mergeCell ref="A23:A24"/>
    <mergeCell ref="B23:B24"/>
    <mergeCell ref="C23:C24"/>
    <mergeCell ref="D23:D24"/>
    <mergeCell ref="E23:E24"/>
    <mergeCell ref="F23:F24"/>
    <mergeCell ref="G23:G24"/>
    <mergeCell ref="H23:H24"/>
    <mergeCell ref="A27:A28"/>
    <mergeCell ref="B27:B28"/>
    <mergeCell ref="C27:C28"/>
    <mergeCell ref="D27:D28"/>
    <mergeCell ref="E27:E28"/>
    <mergeCell ref="F27:F28"/>
    <mergeCell ref="G27:G28"/>
    <mergeCell ref="H27:H28"/>
    <mergeCell ref="A29:A30"/>
    <mergeCell ref="B29:B30"/>
    <mergeCell ref="C29:C30"/>
    <mergeCell ref="D29:D30"/>
    <mergeCell ref="E29:E30"/>
    <mergeCell ref="F29:F30"/>
    <mergeCell ref="G29:G30"/>
    <mergeCell ref="H29:H30"/>
    <mergeCell ref="A32:A33"/>
    <mergeCell ref="B32:B33"/>
    <mergeCell ref="C32:C33"/>
    <mergeCell ref="D32:D33"/>
    <mergeCell ref="E32:E33"/>
    <mergeCell ref="F32:F33"/>
    <mergeCell ref="G32:G33"/>
    <mergeCell ref="H32:H33"/>
    <mergeCell ref="A36:A37"/>
    <mergeCell ref="B36:B37"/>
    <mergeCell ref="E34:E35"/>
    <mergeCell ref="F34:F35"/>
    <mergeCell ref="C36:C37"/>
    <mergeCell ref="D36:D37"/>
    <mergeCell ref="A34:A35"/>
    <mergeCell ref="B34:B35"/>
    <mergeCell ref="C34:C35"/>
    <mergeCell ref="D34:D35"/>
    <mergeCell ref="G34:G35"/>
    <mergeCell ref="H34:H35"/>
    <mergeCell ref="E36:E37"/>
    <mergeCell ref="F36:F37"/>
    <mergeCell ref="G36:G37"/>
    <mergeCell ref="H36:H37"/>
    <mergeCell ref="A38:A39"/>
    <mergeCell ref="B38:B39"/>
    <mergeCell ref="C38:C39"/>
    <mergeCell ref="D38:D39"/>
    <mergeCell ref="E38:E39"/>
    <mergeCell ref="F38:F39"/>
    <mergeCell ref="G38:G39"/>
    <mergeCell ref="H38:H39"/>
    <mergeCell ref="A40:A41"/>
    <mergeCell ref="B40:B41"/>
    <mergeCell ref="C40:C41"/>
    <mergeCell ref="D40:D41"/>
    <mergeCell ref="E40:E41"/>
    <mergeCell ref="F40:F41"/>
    <mergeCell ref="G40:G41"/>
    <mergeCell ref="H40:H41"/>
    <mergeCell ref="A43:A44"/>
    <mergeCell ref="B43:B44"/>
    <mergeCell ref="C43:C44"/>
    <mergeCell ref="D43:D44"/>
    <mergeCell ref="E43:E44"/>
    <mergeCell ref="F43:F44"/>
    <mergeCell ref="G43:G44"/>
    <mergeCell ref="H43:H44"/>
    <mergeCell ref="A45:A46"/>
    <mergeCell ref="B45:B46"/>
    <mergeCell ref="C45:C46"/>
    <mergeCell ref="D45:D46"/>
    <mergeCell ref="E45:E46"/>
    <mergeCell ref="F45:F46"/>
    <mergeCell ref="G45:G46"/>
    <mergeCell ref="H45:H46"/>
    <mergeCell ref="A47:A48"/>
    <mergeCell ref="B47:B48"/>
    <mergeCell ref="C47:C48"/>
    <mergeCell ref="D47:D48"/>
    <mergeCell ref="E47:E48"/>
    <mergeCell ref="F47:F48"/>
    <mergeCell ref="G47:G48"/>
    <mergeCell ref="H47:H48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H82"/>
  <sheetViews>
    <sheetView workbookViewId="0" topLeftCell="A1">
      <selection activeCell="H9" sqref="H9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30" customHeight="1">
      <c r="A1" s="243" t="str">
        <f>HYPERLINK('[2]реквизиты'!$A$2)</f>
        <v>Первенство России среди юниорок 1991 - 92 гг.р.</v>
      </c>
      <c r="B1" s="244"/>
      <c r="C1" s="244"/>
      <c r="D1" s="244"/>
      <c r="E1" s="244"/>
      <c r="F1" s="244"/>
      <c r="G1" s="244"/>
    </row>
    <row r="2" spans="1:7" ht="20.25" customHeight="1">
      <c r="A2" s="240" t="str">
        <f>HYPERLINK('[2]реквизиты'!$A$3)</f>
        <v>24 - 27 февраля 2011 г.               г. Анапа</v>
      </c>
      <c r="B2" s="240"/>
      <c r="C2" s="240"/>
      <c r="D2" s="240"/>
      <c r="E2" s="240"/>
      <c r="F2" s="240"/>
      <c r="G2" s="240"/>
    </row>
    <row r="3" spans="1:7" ht="20.25" customHeight="1">
      <c r="A3" s="13"/>
      <c r="B3" s="13"/>
      <c r="C3" s="13"/>
      <c r="D3" s="13"/>
      <c r="E3" s="13" t="s">
        <v>89</v>
      </c>
      <c r="F3" s="13"/>
      <c r="G3" s="13"/>
    </row>
    <row r="4" spans="1:7" ht="12.75">
      <c r="A4" s="94" t="s">
        <v>16</v>
      </c>
      <c r="B4" s="94" t="s">
        <v>0</v>
      </c>
      <c r="C4" s="94"/>
      <c r="D4" s="94"/>
      <c r="E4" s="94"/>
      <c r="F4" s="94"/>
      <c r="G4" s="94"/>
    </row>
    <row r="5" spans="1:7" ht="12.75">
      <c r="A5" s="95"/>
      <c r="B5" s="95"/>
      <c r="C5" s="95"/>
      <c r="D5" s="95"/>
      <c r="E5" s="95"/>
      <c r="F5" s="95"/>
      <c r="G5" s="95"/>
    </row>
    <row r="6" spans="1:7" ht="12.75">
      <c r="A6" s="247"/>
      <c r="B6" s="248">
        <v>1</v>
      </c>
      <c r="C6" s="249" t="s">
        <v>37</v>
      </c>
      <c r="D6" s="93" t="s">
        <v>38</v>
      </c>
      <c r="E6" s="245" t="s">
        <v>39</v>
      </c>
      <c r="F6" s="96" t="s">
        <v>40</v>
      </c>
      <c r="G6" s="246" t="s">
        <v>41</v>
      </c>
    </row>
    <row r="7" spans="1:7" ht="12.75">
      <c r="A7" s="247"/>
      <c r="B7" s="248"/>
      <c r="C7" s="249"/>
      <c r="D7" s="93"/>
      <c r="E7" s="245"/>
      <c r="F7" s="96"/>
      <c r="G7" s="246"/>
    </row>
    <row r="8" spans="1:7" ht="12.75">
      <c r="A8" s="247"/>
      <c r="B8" s="248">
        <v>2</v>
      </c>
      <c r="C8" s="249" t="s">
        <v>56</v>
      </c>
      <c r="D8" s="93" t="s">
        <v>57</v>
      </c>
      <c r="E8" s="245" t="s">
        <v>58</v>
      </c>
      <c r="F8" s="96"/>
      <c r="G8" s="246" t="s">
        <v>59</v>
      </c>
    </row>
    <row r="9" spans="1:7" ht="12.75">
      <c r="A9" s="247"/>
      <c r="B9" s="248"/>
      <c r="C9" s="249"/>
      <c r="D9" s="93"/>
      <c r="E9" s="245"/>
      <c r="F9" s="96"/>
      <c r="G9" s="246"/>
    </row>
    <row r="10" spans="1:7" ht="12.75">
      <c r="A10" s="247"/>
      <c r="B10" s="248">
        <v>3</v>
      </c>
      <c r="C10" s="249" t="s">
        <v>52</v>
      </c>
      <c r="D10" s="93" t="s">
        <v>53</v>
      </c>
      <c r="E10" s="245" t="s">
        <v>54</v>
      </c>
      <c r="F10" s="96"/>
      <c r="G10" s="246" t="s">
        <v>55</v>
      </c>
    </row>
    <row r="11" spans="1:7" ht="12.75">
      <c r="A11" s="247"/>
      <c r="B11" s="248"/>
      <c r="C11" s="249"/>
      <c r="D11" s="93"/>
      <c r="E11" s="245"/>
      <c r="F11" s="96"/>
      <c r="G11" s="246"/>
    </row>
    <row r="12" spans="1:7" ht="12.75">
      <c r="A12" s="247"/>
      <c r="B12" s="248">
        <v>4</v>
      </c>
      <c r="C12" s="249" t="s">
        <v>60</v>
      </c>
      <c r="D12" s="93" t="s">
        <v>61</v>
      </c>
      <c r="E12" s="245" t="s">
        <v>62</v>
      </c>
      <c r="F12" s="96"/>
      <c r="G12" s="246" t="s">
        <v>63</v>
      </c>
    </row>
    <row r="13" spans="1:7" ht="12.75">
      <c r="A13" s="247"/>
      <c r="B13" s="248"/>
      <c r="C13" s="249"/>
      <c r="D13" s="93"/>
      <c r="E13" s="245"/>
      <c r="F13" s="96"/>
      <c r="G13" s="246"/>
    </row>
    <row r="14" spans="1:7" ht="12.75">
      <c r="A14" s="247"/>
      <c r="B14" s="248">
        <v>5</v>
      </c>
      <c r="C14" s="249" t="s">
        <v>64</v>
      </c>
      <c r="D14" s="93" t="s">
        <v>65</v>
      </c>
      <c r="E14" s="245" t="s">
        <v>66</v>
      </c>
      <c r="F14" s="96" t="s">
        <v>67</v>
      </c>
      <c r="G14" s="246" t="s">
        <v>68</v>
      </c>
    </row>
    <row r="15" spans="1:7" ht="12.75">
      <c r="A15" s="247"/>
      <c r="B15" s="248"/>
      <c r="C15" s="249"/>
      <c r="D15" s="93"/>
      <c r="E15" s="245"/>
      <c r="F15" s="96"/>
      <c r="G15" s="246"/>
    </row>
    <row r="16" spans="1:7" ht="12.75">
      <c r="A16" s="247"/>
      <c r="B16" s="248">
        <v>6</v>
      </c>
      <c r="C16" s="249" t="s">
        <v>42</v>
      </c>
      <c r="D16" s="93" t="s">
        <v>43</v>
      </c>
      <c r="E16" s="245" t="s">
        <v>44</v>
      </c>
      <c r="F16" s="96" t="s">
        <v>45</v>
      </c>
      <c r="G16" s="246" t="s">
        <v>46</v>
      </c>
    </row>
    <row r="17" spans="1:7" ht="12.75">
      <c r="A17" s="247"/>
      <c r="B17" s="248"/>
      <c r="C17" s="249"/>
      <c r="D17" s="93"/>
      <c r="E17" s="245"/>
      <c r="F17" s="96"/>
      <c r="G17" s="246"/>
    </row>
    <row r="18" spans="1:7" ht="12.75">
      <c r="A18" s="247"/>
      <c r="B18" s="248">
        <v>7</v>
      </c>
      <c r="C18" s="249" t="s">
        <v>47</v>
      </c>
      <c r="D18" s="93" t="s">
        <v>48</v>
      </c>
      <c r="E18" s="245" t="s">
        <v>49</v>
      </c>
      <c r="F18" s="96" t="s">
        <v>50</v>
      </c>
      <c r="G18" s="246" t="s">
        <v>51</v>
      </c>
    </row>
    <row r="19" spans="1:7" ht="12.75">
      <c r="A19" s="247"/>
      <c r="B19" s="248"/>
      <c r="C19" s="249"/>
      <c r="D19" s="93"/>
      <c r="E19" s="245"/>
      <c r="F19" s="96"/>
      <c r="G19" s="246"/>
    </row>
    <row r="20" spans="1:7" ht="12.75">
      <c r="A20" s="247"/>
      <c r="B20" s="248">
        <v>8</v>
      </c>
      <c r="C20" s="249" t="s">
        <v>69</v>
      </c>
      <c r="D20" s="93" t="s">
        <v>70</v>
      </c>
      <c r="E20" s="245" t="s">
        <v>71</v>
      </c>
      <c r="F20" s="96" t="s">
        <v>72</v>
      </c>
      <c r="G20" s="246" t="s">
        <v>73</v>
      </c>
    </row>
    <row r="21" spans="1:7" ht="12.75">
      <c r="A21" s="247"/>
      <c r="B21" s="248"/>
      <c r="C21" s="249"/>
      <c r="D21" s="93"/>
      <c r="E21" s="245"/>
      <c r="F21" s="96"/>
      <c r="G21" s="246"/>
    </row>
    <row r="22" spans="1:8" ht="12.75">
      <c r="A22" s="241"/>
      <c r="B22" s="241"/>
      <c r="C22" s="241"/>
      <c r="D22" s="241"/>
      <c r="E22" s="241"/>
      <c r="F22" s="241"/>
      <c r="G22" s="242"/>
      <c r="H22" s="2"/>
    </row>
    <row r="23" spans="1:8" ht="12.75">
      <c r="A23" s="241"/>
      <c r="B23" s="241"/>
      <c r="C23" s="241"/>
      <c r="D23" s="241"/>
      <c r="E23" s="241"/>
      <c r="F23" s="241"/>
      <c r="G23" s="242"/>
      <c r="H23" s="2"/>
    </row>
    <row r="24" spans="1:8" ht="12.75">
      <c r="A24" s="241"/>
      <c r="B24" s="241"/>
      <c r="C24" s="241"/>
      <c r="D24" s="241"/>
      <c r="E24" s="241"/>
      <c r="F24" s="241"/>
      <c r="G24" s="241"/>
      <c r="H24" s="2"/>
    </row>
    <row r="25" spans="1:8" ht="12.75">
      <c r="A25" s="241"/>
      <c r="B25" s="241"/>
      <c r="C25" s="241"/>
      <c r="D25" s="241"/>
      <c r="E25" s="241"/>
      <c r="F25" s="241"/>
      <c r="G25" s="241"/>
      <c r="H25" s="2"/>
    </row>
    <row r="26" spans="1:8" ht="12.75">
      <c r="A26" s="241"/>
      <c r="B26" s="241"/>
      <c r="C26" s="241"/>
      <c r="D26" s="241"/>
      <c r="E26" s="241"/>
      <c r="F26" s="241"/>
      <c r="G26" s="242"/>
      <c r="H26" s="2"/>
    </row>
    <row r="27" spans="1:8" ht="12.75">
      <c r="A27" s="241"/>
      <c r="B27" s="241"/>
      <c r="C27" s="241"/>
      <c r="D27" s="241"/>
      <c r="E27" s="241"/>
      <c r="F27" s="241"/>
      <c r="G27" s="242"/>
      <c r="H27" s="2"/>
    </row>
    <row r="28" spans="1:8" ht="12.75">
      <c r="A28" s="241"/>
      <c r="B28" s="241"/>
      <c r="C28" s="241"/>
      <c r="D28" s="241"/>
      <c r="E28" s="241"/>
      <c r="F28" s="241"/>
      <c r="G28" s="241"/>
      <c r="H28" s="2"/>
    </row>
    <row r="29" spans="1:8" ht="12.75">
      <c r="A29" s="241"/>
      <c r="B29" s="241"/>
      <c r="C29" s="241"/>
      <c r="D29" s="241"/>
      <c r="E29" s="241"/>
      <c r="F29" s="241"/>
      <c r="G29" s="241"/>
      <c r="H29" s="2"/>
    </row>
    <row r="30" spans="1:8" ht="12.75">
      <c r="A30" s="241"/>
      <c r="B30" s="241"/>
      <c r="C30" s="241"/>
      <c r="D30" s="241"/>
      <c r="E30" s="241"/>
      <c r="F30" s="241"/>
      <c r="G30" s="242"/>
      <c r="H30" s="2"/>
    </row>
    <row r="31" spans="1:8" ht="12.75">
      <c r="A31" s="241"/>
      <c r="B31" s="241"/>
      <c r="C31" s="241"/>
      <c r="D31" s="241"/>
      <c r="E31" s="241"/>
      <c r="F31" s="241"/>
      <c r="G31" s="242"/>
      <c r="H31" s="2"/>
    </row>
    <row r="32" spans="1:8" ht="12.75">
      <c r="A32" s="241"/>
      <c r="B32" s="241"/>
      <c r="C32" s="241"/>
      <c r="D32" s="241"/>
      <c r="E32" s="241"/>
      <c r="F32" s="241"/>
      <c r="G32" s="241"/>
      <c r="H32" s="2"/>
    </row>
    <row r="33" spans="1:8" ht="12.75">
      <c r="A33" s="241"/>
      <c r="B33" s="241"/>
      <c r="C33" s="241"/>
      <c r="D33" s="241"/>
      <c r="E33" s="241"/>
      <c r="F33" s="241"/>
      <c r="G33" s="241"/>
      <c r="H33" s="2"/>
    </row>
    <row r="34" spans="1:8" ht="12.75">
      <c r="A34" s="241"/>
      <c r="B34" s="241"/>
      <c r="C34" s="241"/>
      <c r="D34" s="241"/>
      <c r="E34" s="241"/>
      <c r="F34" s="241"/>
      <c r="G34" s="242"/>
      <c r="H34" s="2"/>
    </row>
    <row r="35" spans="1:8" ht="12.75">
      <c r="A35" s="241"/>
      <c r="B35" s="241"/>
      <c r="C35" s="241"/>
      <c r="D35" s="241"/>
      <c r="E35" s="241"/>
      <c r="F35" s="241"/>
      <c r="G35" s="242"/>
      <c r="H35" s="2"/>
    </row>
    <row r="36" spans="1:8" ht="12.75">
      <c r="A36" s="241"/>
      <c r="B36" s="241"/>
      <c r="C36" s="241"/>
      <c r="D36" s="241"/>
      <c r="E36" s="241"/>
      <c r="F36" s="241"/>
      <c r="G36" s="241"/>
      <c r="H36" s="2"/>
    </row>
    <row r="37" spans="1:8" ht="12.75">
      <c r="A37" s="241"/>
      <c r="B37" s="241"/>
      <c r="C37" s="241"/>
      <c r="D37" s="241"/>
      <c r="E37" s="241"/>
      <c r="F37" s="241"/>
      <c r="G37" s="241"/>
      <c r="H37" s="2"/>
    </row>
    <row r="38" spans="1:8" ht="12.75">
      <c r="A38" s="241"/>
      <c r="B38" s="241"/>
      <c r="C38" s="241"/>
      <c r="D38" s="241"/>
      <c r="E38" s="241"/>
      <c r="F38" s="241"/>
      <c r="G38" s="242"/>
      <c r="H38" s="2"/>
    </row>
    <row r="39" spans="1:8" ht="12.75">
      <c r="A39" s="241"/>
      <c r="B39" s="241"/>
      <c r="C39" s="241"/>
      <c r="D39" s="241"/>
      <c r="E39" s="241"/>
      <c r="F39" s="241"/>
      <c r="G39" s="242"/>
      <c r="H39" s="2"/>
    </row>
    <row r="40" spans="1:8" ht="12.75">
      <c r="A40" s="241"/>
      <c r="B40" s="241"/>
      <c r="C40" s="241"/>
      <c r="D40" s="241"/>
      <c r="E40" s="241"/>
      <c r="F40" s="241"/>
      <c r="G40" s="241"/>
      <c r="H40" s="2"/>
    </row>
    <row r="41" spans="1:8" ht="12.75">
      <c r="A41" s="241"/>
      <c r="B41" s="241"/>
      <c r="C41" s="241"/>
      <c r="D41" s="241"/>
      <c r="E41" s="241"/>
      <c r="F41" s="241"/>
      <c r="G41" s="241"/>
      <c r="H41" s="2"/>
    </row>
    <row r="42" spans="1:8" ht="12.75">
      <c r="A42" s="241"/>
      <c r="B42" s="241"/>
      <c r="C42" s="241"/>
      <c r="D42" s="241"/>
      <c r="E42" s="241"/>
      <c r="F42" s="241"/>
      <c r="G42" s="242"/>
      <c r="H42" s="2"/>
    </row>
    <row r="43" spans="1:8" ht="12.75">
      <c r="A43" s="241"/>
      <c r="B43" s="241"/>
      <c r="C43" s="241"/>
      <c r="D43" s="241"/>
      <c r="E43" s="241"/>
      <c r="F43" s="241"/>
      <c r="G43" s="242"/>
      <c r="H43" s="2"/>
    </row>
    <row r="44" spans="1:8" ht="12.75">
      <c r="A44" s="241"/>
      <c r="B44" s="241"/>
      <c r="C44" s="241"/>
      <c r="D44" s="241"/>
      <c r="E44" s="241"/>
      <c r="F44" s="241"/>
      <c r="G44" s="241"/>
      <c r="H44" s="2"/>
    </row>
    <row r="45" spans="1:8" ht="12.75">
      <c r="A45" s="241"/>
      <c r="B45" s="241"/>
      <c r="C45" s="241"/>
      <c r="D45" s="241"/>
      <c r="E45" s="241"/>
      <c r="F45" s="241"/>
      <c r="G45" s="241"/>
      <c r="H45" s="2"/>
    </row>
    <row r="46" spans="1:8" ht="12.75">
      <c r="A46" s="241"/>
      <c r="B46" s="241"/>
      <c r="C46" s="241"/>
      <c r="D46" s="241"/>
      <c r="E46" s="241"/>
      <c r="F46" s="241"/>
      <c r="G46" s="242"/>
      <c r="H46" s="2"/>
    </row>
    <row r="47" spans="1:8" ht="12.75">
      <c r="A47" s="241"/>
      <c r="B47" s="241"/>
      <c r="C47" s="241"/>
      <c r="D47" s="241"/>
      <c r="E47" s="241"/>
      <c r="F47" s="241"/>
      <c r="G47" s="242"/>
      <c r="H47" s="2"/>
    </row>
    <row r="48" spans="1:8" ht="12.75">
      <c r="A48" s="241"/>
      <c r="B48" s="241"/>
      <c r="C48" s="241"/>
      <c r="D48" s="241"/>
      <c r="E48" s="241"/>
      <c r="F48" s="241"/>
      <c r="G48" s="241"/>
      <c r="H48" s="2"/>
    </row>
    <row r="49" spans="1:8" ht="12.75">
      <c r="A49" s="241"/>
      <c r="B49" s="241"/>
      <c r="C49" s="241"/>
      <c r="D49" s="241"/>
      <c r="E49" s="241"/>
      <c r="F49" s="241"/>
      <c r="G49" s="241"/>
      <c r="H49" s="2"/>
    </row>
    <row r="50" spans="1:8" ht="12.75">
      <c r="A50" s="241"/>
      <c r="B50" s="241"/>
      <c r="C50" s="241"/>
      <c r="D50" s="241"/>
      <c r="E50" s="241"/>
      <c r="F50" s="241"/>
      <c r="G50" s="242"/>
      <c r="H50" s="2"/>
    </row>
    <row r="51" spans="1:8" ht="12.75">
      <c r="A51" s="241"/>
      <c r="B51" s="241"/>
      <c r="C51" s="241"/>
      <c r="D51" s="241"/>
      <c r="E51" s="241"/>
      <c r="F51" s="241"/>
      <c r="G51" s="242"/>
      <c r="H51" s="2"/>
    </row>
    <row r="52" spans="1:8" ht="12.75">
      <c r="A52" s="241"/>
      <c r="B52" s="241"/>
      <c r="C52" s="241"/>
      <c r="D52" s="241"/>
      <c r="E52" s="241"/>
      <c r="F52" s="241"/>
      <c r="G52" s="241"/>
      <c r="H52" s="2"/>
    </row>
    <row r="53" spans="1:8" ht="12.75">
      <c r="A53" s="241"/>
      <c r="B53" s="241"/>
      <c r="C53" s="241"/>
      <c r="D53" s="241"/>
      <c r="E53" s="241"/>
      <c r="F53" s="241"/>
      <c r="G53" s="241"/>
      <c r="H53" s="2"/>
    </row>
    <row r="54" spans="1:8" ht="12.75">
      <c r="A54" s="241"/>
      <c r="B54" s="241"/>
      <c r="C54" s="241"/>
      <c r="D54" s="241"/>
      <c r="E54" s="241"/>
      <c r="F54" s="241"/>
      <c r="G54" s="242"/>
      <c r="H54" s="2"/>
    </row>
    <row r="55" spans="1:8" ht="12.75">
      <c r="A55" s="241"/>
      <c r="B55" s="241"/>
      <c r="C55" s="241"/>
      <c r="D55" s="241"/>
      <c r="E55" s="241"/>
      <c r="F55" s="241"/>
      <c r="G55" s="242"/>
      <c r="H55" s="2"/>
    </row>
    <row r="56" spans="1:8" ht="12.75">
      <c r="A56" s="241"/>
      <c r="B56" s="241"/>
      <c r="C56" s="241"/>
      <c r="D56" s="241"/>
      <c r="E56" s="241"/>
      <c r="F56" s="241"/>
      <c r="G56" s="241"/>
      <c r="H56" s="2"/>
    </row>
    <row r="57" spans="1:8" ht="12.75">
      <c r="A57" s="241"/>
      <c r="B57" s="241"/>
      <c r="C57" s="241"/>
      <c r="D57" s="241"/>
      <c r="E57" s="241"/>
      <c r="F57" s="241"/>
      <c r="G57" s="241"/>
      <c r="H57" s="2"/>
    </row>
    <row r="58" spans="1:8" ht="12.75">
      <c r="A58" s="241"/>
      <c r="B58" s="241"/>
      <c r="C58" s="241"/>
      <c r="D58" s="241"/>
      <c r="E58" s="241"/>
      <c r="F58" s="241"/>
      <c r="G58" s="242"/>
      <c r="H58" s="2"/>
    </row>
    <row r="59" spans="1:8" ht="12.75">
      <c r="A59" s="241"/>
      <c r="B59" s="241"/>
      <c r="C59" s="241"/>
      <c r="D59" s="241"/>
      <c r="E59" s="241"/>
      <c r="F59" s="241"/>
      <c r="G59" s="242"/>
      <c r="H59" s="2"/>
    </row>
    <row r="60" spans="1:8" ht="12.75">
      <c r="A60" s="241"/>
      <c r="B60" s="241"/>
      <c r="C60" s="241"/>
      <c r="D60" s="241"/>
      <c r="E60" s="241"/>
      <c r="F60" s="241"/>
      <c r="G60" s="241"/>
      <c r="H60" s="2"/>
    </row>
    <row r="61" spans="1:8" ht="12.75">
      <c r="A61" s="241"/>
      <c r="B61" s="241"/>
      <c r="C61" s="241"/>
      <c r="D61" s="241"/>
      <c r="E61" s="241"/>
      <c r="F61" s="241"/>
      <c r="G61" s="241"/>
      <c r="H61" s="2"/>
    </row>
    <row r="62" spans="1:8" ht="12.75">
      <c r="A62" s="241"/>
      <c r="B62" s="241"/>
      <c r="C62" s="241"/>
      <c r="D62" s="241"/>
      <c r="E62" s="241"/>
      <c r="F62" s="241"/>
      <c r="G62" s="242"/>
      <c r="H62" s="2"/>
    </row>
    <row r="63" spans="1:8" ht="12.75">
      <c r="A63" s="241"/>
      <c r="B63" s="241"/>
      <c r="C63" s="241"/>
      <c r="D63" s="241"/>
      <c r="E63" s="241"/>
      <c r="F63" s="241"/>
      <c r="G63" s="242"/>
      <c r="H63" s="2"/>
    </row>
    <row r="64" spans="1:8" ht="12.75">
      <c r="A64" s="241"/>
      <c r="B64" s="241"/>
      <c r="C64" s="241"/>
      <c r="D64" s="241"/>
      <c r="E64" s="241"/>
      <c r="F64" s="241"/>
      <c r="G64" s="241"/>
      <c r="H64" s="2"/>
    </row>
    <row r="65" spans="1:8" ht="12.75">
      <c r="A65" s="241"/>
      <c r="B65" s="241"/>
      <c r="C65" s="241"/>
      <c r="D65" s="241"/>
      <c r="E65" s="241"/>
      <c r="F65" s="241"/>
      <c r="G65" s="241"/>
      <c r="H65" s="2"/>
    </row>
    <row r="66" spans="1:8" ht="12.75">
      <c r="A66" s="241"/>
      <c r="B66" s="241"/>
      <c r="C66" s="241"/>
      <c r="D66" s="241"/>
      <c r="E66" s="241"/>
      <c r="F66" s="241"/>
      <c r="G66" s="242"/>
      <c r="H66" s="2"/>
    </row>
    <row r="67" spans="1:8" ht="12.75">
      <c r="A67" s="241"/>
      <c r="B67" s="241"/>
      <c r="C67" s="241"/>
      <c r="D67" s="241"/>
      <c r="E67" s="241"/>
      <c r="F67" s="241"/>
      <c r="G67" s="242"/>
      <c r="H67" s="2"/>
    </row>
    <row r="68" spans="1:8" ht="12.75">
      <c r="A68" s="241"/>
      <c r="B68" s="241"/>
      <c r="C68" s="241"/>
      <c r="D68" s="241"/>
      <c r="E68" s="241"/>
      <c r="F68" s="241"/>
      <c r="G68" s="241"/>
      <c r="H68" s="2"/>
    </row>
    <row r="69" spans="1:8" ht="12.75">
      <c r="A69" s="241"/>
      <c r="B69" s="241"/>
      <c r="C69" s="241"/>
      <c r="D69" s="241"/>
      <c r="E69" s="241"/>
      <c r="F69" s="241"/>
      <c r="G69" s="241"/>
      <c r="H69" s="2"/>
    </row>
    <row r="70" spans="1:8" ht="12.75">
      <c r="A70" s="241"/>
      <c r="B70" s="241"/>
      <c r="C70" s="241"/>
      <c r="D70" s="241"/>
      <c r="E70" s="241"/>
      <c r="F70" s="241"/>
      <c r="G70" s="242"/>
      <c r="H70" s="2"/>
    </row>
    <row r="71" spans="1:8" ht="12.75">
      <c r="A71" s="241"/>
      <c r="B71" s="241"/>
      <c r="C71" s="241"/>
      <c r="D71" s="241"/>
      <c r="E71" s="241"/>
      <c r="F71" s="241"/>
      <c r="G71" s="242"/>
      <c r="H71" s="2"/>
    </row>
    <row r="72" spans="1:8" ht="12.75">
      <c r="A72" s="2"/>
      <c r="B72" s="2"/>
      <c r="C72" s="2"/>
      <c r="D72" s="2"/>
      <c r="E72" s="2"/>
      <c r="F72" s="2"/>
      <c r="G72" s="2"/>
      <c r="H72" s="2"/>
    </row>
    <row r="73" spans="1:8" ht="12.75">
      <c r="A73" s="2"/>
      <c r="B73" s="2"/>
      <c r="C73" s="2"/>
      <c r="D73" s="2"/>
      <c r="E73" s="2"/>
      <c r="F73" s="2"/>
      <c r="G73" s="2"/>
      <c r="H73" s="2"/>
    </row>
    <row r="74" spans="1:8" ht="12.75">
      <c r="A74" s="2"/>
      <c r="B74" s="2"/>
      <c r="C74" s="2"/>
      <c r="D74" s="2"/>
      <c r="E74" s="2"/>
      <c r="F74" s="2"/>
      <c r="G74" s="2"/>
      <c r="H74" s="2"/>
    </row>
    <row r="75" spans="1:8" ht="12.75">
      <c r="A75" s="2"/>
      <c r="B75" s="2"/>
      <c r="C75" s="2"/>
      <c r="D75" s="2"/>
      <c r="E75" s="2"/>
      <c r="F75" s="2"/>
      <c r="G75" s="2"/>
      <c r="H75" s="2"/>
    </row>
    <row r="76" spans="1:8" ht="12.75">
      <c r="A76" s="2"/>
      <c r="B76" s="2"/>
      <c r="C76" s="2"/>
      <c r="D76" s="2"/>
      <c r="E76" s="2"/>
      <c r="F76" s="2"/>
      <c r="G76" s="2"/>
      <c r="H76" s="2"/>
    </row>
    <row r="77" spans="1:8" ht="12.75">
      <c r="A77" s="2"/>
      <c r="B77" s="2"/>
      <c r="C77" s="2"/>
      <c r="D77" s="2"/>
      <c r="E77" s="2"/>
      <c r="F77" s="2"/>
      <c r="G77" s="2"/>
      <c r="H77" s="2"/>
    </row>
    <row r="78" spans="1:8" ht="12.75">
      <c r="A78" s="2"/>
      <c r="B78" s="2"/>
      <c r="C78" s="2"/>
      <c r="D78" s="2"/>
      <c r="E78" s="2"/>
      <c r="F78" s="2"/>
      <c r="G78" s="2"/>
      <c r="H78" s="2"/>
    </row>
    <row r="79" spans="1:8" ht="12.75">
      <c r="A79" s="2"/>
      <c r="B79" s="2"/>
      <c r="C79" s="2"/>
      <c r="D79" s="2"/>
      <c r="E79" s="2"/>
      <c r="F79" s="2"/>
      <c r="G79" s="2"/>
      <c r="H79" s="2"/>
    </row>
    <row r="80" spans="1:8" ht="12.75">
      <c r="A80" s="2"/>
      <c r="B80" s="2"/>
      <c r="C80" s="2"/>
      <c r="D80" s="2"/>
      <c r="E80" s="2"/>
      <c r="F80" s="2"/>
      <c r="G80" s="2"/>
      <c r="H80" s="2"/>
    </row>
    <row r="81" spans="1:8" ht="12.75">
      <c r="A81" s="2"/>
      <c r="B81" s="2"/>
      <c r="C81" s="2"/>
      <c r="D81" s="2"/>
      <c r="E81" s="2"/>
      <c r="F81" s="2"/>
      <c r="G81" s="2"/>
      <c r="H81" s="2"/>
    </row>
    <row r="82" spans="1:8" ht="12.75">
      <c r="A82" s="2"/>
      <c r="B82" s="2"/>
      <c r="C82" s="2"/>
      <c r="D82" s="2"/>
      <c r="E82" s="2"/>
      <c r="F82" s="2"/>
      <c r="G82" s="2"/>
      <c r="H82" s="2"/>
    </row>
  </sheetData>
  <mergeCells count="240">
    <mergeCell ref="A4:A5"/>
    <mergeCell ref="B4:B5"/>
    <mergeCell ref="C4:C5"/>
    <mergeCell ref="D4:D5"/>
    <mergeCell ref="E4:E5"/>
    <mergeCell ref="F4:F5"/>
    <mergeCell ref="G4:G5"/>
    <mergeCell ref="A6:A7"/>
    <mergeCell ref="B6:B7"/>
    <mergeCell ref="C6:C7"/>
    <mergeCell ref="D6:D7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E20:E21"/>
    <mergeCell ref="F20:F21"/>
    <mergeCell ref="G20:G21"/>
    <mergeCell ref="A20:A21"/>
    <mergeCell ref="B20:B21"/>
    <mergeCell ref="C20:C21"/>
    <mergeCell ref="D20:D21"/>
    <mergeCell ref="A22:A23"/>
    <mergeCell ref="B22:B23"/>
    <mergeCell ref="C22:C23"/>
    <mergeCell ref="D22:D23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A26:A27"/>
    <mergeCell ref="B26:B27"/>
    <mergeCell ref="C26:C27"/>
    <mergeCell ref="D26:D27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A30:A31"/>
    <mergeCell ref="B30:B31"/>
    <mergeCell ref="C30:C31"/>
    <mergeCell ref="D30:D31"/>
    <mergeCell ref="E30:E31"/>
    <mergeCell ref="F30:F31"/>
    <mergeCell ref="G30:G31"/>
    <mergeCell ref="A32:A33"/>
    <mergeCell ref="B32:B33"/>
    <mergeCell ref="C32:C33"/>
    <mergeCell ref="D32:D33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8:A39"/>
    <mergeCell ref="B38:B39"/>
    <mergeCell ref="C38:C39"/>
    <mergeCell ref="D38:D39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42:A43"/>
    <mergeCell ref="B42:B43"/>
    <mergeCell ref="C42:C43"/>
    <mergeCell ref="D42:D43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F62:F63"/>
    <mergeCell ref="C62:C63"/>
    <mergeCell ref="E58:E59"/>
    <mergeCell ref="F58:F59"/>
    <mergeCell ref="C58:C59"/>
    <mergeCell ref="D58:D59"/>
    <mergeCell ref="D62:D63"/>
    <mergeCell ref="A62:A63"/>
    <mergeCell ref="B62:B63"/>
    <mergeCell ref="A64:A65"/>
    <mergeCell ref="B64:B65"/>
    <mergeCell ref="G62:G63"/>
    <mergeCell ref="B66:B67"/>
    <mergeCell ref="C66:C67"/>
    <mergeCell ref="D66:D67"/>
    <mergeCell ref="E62:E63"/>
    <mergeCell ref="E64:E65"/>
    <mergeCell ref="F64:F65"/>
    <mergeCell ref="G64:G65"/>
    <mergeCell ref="C64:C65"/>
    <mergeCell ref="D64:D65"/>
    <mergeCell ref="A1:G1"/>
    <mergeCell ref="A70:A71"/>
    <mergeCell ref="B70:B71"/>
    <mergeCell ref="C70:C71"/>
    <mergeCell ref="D70:D71"/>
    <mergeCell ref="E66:E67"/>
    <mergeCell ref="F66:F67"/>
    <mergeCell ref="G66:G67"/>
    <mergeCell ref="A68:A69"/>
    <mergeCell ref="B68:B69"/>
    <mergeCell ref="A2:G2"/>
    <mergeCell ref="E70:E71"/>
    <mergeCell ref="F70:F71"/>
    <mergeCell ref="G70:G71"/>
    <mergeCell ref="C68:C69"/>
    <mergeCell ref="D68:D69"/>
    <mergeCell ref="E68:E69"/>
    <mergeCell ref="F68:F69"/>
    <mergeCell ref="G68:G69"/>
    <mergeCell ref="A66:A6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2011-02-25T21:15:34Z</cp:lastPrinted>
  <dcterms:created xsi:type="dcterms:W3CDTF">1996-10-08T23:32:33Z</dcterms:created>
  <dcterms:modified xsi:type="dcterms:W3CDTF">2011-02-25T21:15:43Z</dcterms:modified>
  <cp:category/>
  <cp:version/>
  <cp:contentType/>
  <cp:contentStatus/>
</cp:coreProperties>
</file>