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<sst xmlns="http://schemas.openxmlformats.org/spreadsheetml/2006/main" count="111" uniqueCount="67">
  <si>
    <t>А</t>
  </si>
  <si>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</si>
  <si>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</si>
  <si>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</si>
  <si>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</si>
  <si>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</si>
  <si>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</si>
  <si>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</si>
  <si>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</si>
  <si>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</si>
  <si>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</si>
  <si>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</si>
  <si>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</si>
  <si>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</si>
  <si>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</si>
  <si>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</si>
  <si>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</si>
  <si>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</si>
  <si>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</si>
  <si>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</si>
  <si>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</si>
  <si>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</si>
  <si>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</si>
  <si>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</si>
  <si>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</si>
  <si>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</si>
  <si>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</si>
  <si>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</si>
  <si>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</si>
  <si>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</si>
  <si>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</si>
  <si>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</si>
  <si>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</si>
  <si>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</si>
  <si>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</si>
  <si>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</si>
  <si>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</si>
  <si>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</si>
  <si>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</si>
  <si>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</si>
  <si>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</si>
  <si>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</si>
  <si>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</si>
  <si>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</si>
  <si>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</si>
  <si>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KOVYLINA Ekaterina</t>
  </si>
  <si>
    <t>1991 ms</t>
  </si>
  <si>
    <t>RUS-M</t>
  </si>
  <si>
    <t>ZAHARTSOVA Olga</t>
  </si>
  <si>
    <t>1988 ms</t>
  </si>
  <si>
    <t>RUS</t>
  </si>
  <si>
    <t>GALYANT Svetlana</t>
  </si>
  <si>
    <t>1973 dvms</t>
  </si>
  <si>
    <t>KUZNIEATSOVA Maryia</t>
  </si>
  <si>
    <t>1985 ms</t>
  </si>
  <si>
    <t>BLR</t>
  </si>
  <si>
    <t>AVERUSHKINA Svetlana</t>
  </si>
  <si>
    <t>1979 msic</t>
  </si>
  <si>
    <t xml:space="preserve">Weight category  72 kg  </t>
  </si>
  <si>
    <t>3:1</t>
  </si>
  <si>
    <t>3:0</t>
  </si>
  <si>
    <r>
      <t>Виорел Гыска</t>
    </r>
    <r>
      <rPr>
        <sz val="14"/>
        <rFont val="Arial"/>
        <family val="0"/>
      </rPr>
      <t xml:space="preserve"> - президент федерации самбо Румынии.</t>
    </r>
  </si>
  <si>
    <t>ВФС, Герой Советского Союза.</t>
  </si>
  <si>
    <r>
      <t>Рудман Давид Львович</t>
    </r>
    <r>
      <rPr>
        <sz val="14"/>
        <rFont val="Arial"/>
        <family val="0"/>
      </rPr>
      <t>-1ый вицепрезидент ФИАС,ЗМС, ЗТР.</t>
    </r>
  </si>
  <si>
    <r>
      <t>Попрядухин Александр Иванович</t>
    </r>
    <r>
      <rPr>
        <sz val="12"/>
        <rFont val="Arial"/>
        <family val="2"/>
      </rPr>
      <t>-член попечительского совета</t>
    </r>
  </si>
  <si>
    <t>2:0</t>
  </si>
  <si>
    <t>Садуев Сайдамин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</si>
</sst>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 Cyr"/>
      <family val="0"/>
    </font>
    <font>
      <b/>
      <sz val="10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7"/>
      <name val="Arial Narrow"/>
      <family val="2"/>
    </font>
    <font>
      <b/>
      <sz val="10"/>
      <color indexed="17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20" fillId="0" borderId="0" xfId="15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15" applyFont="1" applyBorder="1" applyAlignment="1" applyProtection="1">
      <alignment vertical="center"/>
      <protection/>
    </xf>
    <xf numFmtId="0" fontId="4" fillId="0" borderId="0" xfId="15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3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justify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13" fillId="2" borderId="13" xfId="16" applyFont="1" applyFill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178" fontId="13" fillId="3" borderId="19" xfId="16" applyFont="1" applyFill="1" applyBorder="1" applyAlignment="1">
      <alignment horizontal="center" vertical="center" wrapText="1"/>
    </xf>
    <xf numFmtId="178" fontId="13" fillId="3" borderId="20" xfId="16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4" fillId="0" borderId="14" xfId="15" applyFont="1" applyFill="1" applyBorder="1" applyAlignment="1">
      <alignment horizontal="left" vertical="center" wrapText="1"/>
    </xf>
    <xf numFmtId="178" fontId="12" fillId="0" borderId="13" xfId="16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22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20" fillId="0" borderId="0" xfId="15" applyNumberFormat="1" applyFont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27" fillId="5" borderId="15" xfId="15" applyFont="1" applyFill="1" applyBorder="1" applyAlignment="1" applyProtection="1">
      <alignment horizontal="center" vertical="center" wrapText="1"/>
      <protection/>
    </xf>
    <xf numFmtId="0" fontId="27" fillId="5" borderId="16" xfId="15" applyFont="1" applyFill="1" applyBorder="1" applyAlignment="1" applyProtection="1">
      <alignment horizontal="center" vertical="center" wrapText="1"/>
      <protection/>
    </xf>
    <xf numFmtId="0" fontId="27" fillId="5" borderId="17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" borderId="0" xfId="15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5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3" fillId="6" borderId="15" xfId="15" applyFont="1" applyFill="1" applyBorder="1" applyAlignment="1" applyProtection="1">
      <alignment horizontal="center" vertical="center"/>
      <protection/>
    </xf>
    <xf numFmtId="0" fontId="3" fillId="6" borderId="16" xfId="15" applyFont="1" applyFill="1" applyBorder="1" applyAlignment="1" applyProtection="1">
      <alignment horizontal="center" vertical="center"/>
      <protection/>
    </xf>
    <xf numFmtId="0" fontId="3" fillId="6" borderId="17" xfId="15" applyFont="1" applyFill="1" applyBorder="1" applyAlignment="1" applyProtection="1">
      <alignment horizontal="center" vertical="center"/>
      <protection/>
    </xf>
    <xf numFmtId="0" fontId="16" fillId="0" borderId="3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238125</xdr:rowOff>
    </xdr:from>
    <xdr:to>
      <xdr:col>1</xdr:col>
      <xdr:colOff>914400</xdr:colOff>
      <xdr:row>1</xdr:row>
      <xdr:rowOff>609600</xdr:rowOff>
    </xdr:to>
    <xdr:grpSp>
      <xdr:nvGrpSpPr>
        <xdr:cNvPr id="1" name="Group 31"/>
        <xdr:cNvGrpSpPr>
          <a:grpSpLocks/>
        </xdr:cNvGrpSpPr>
      </xdr:nvGrpSpPr>
      <xdr:grpSpPr>
        <a:xfrm>
          <a:off x="57150" y="238125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466725</xdr:colOff>
      <xdr:row>1</xdr:row>
      <xdr:rowOff>28575</xdr:rowOff>
    </xdr:from>
    <xdr:to>
      <xdr:col>12</xdr:col>
      <xdr:colOff>904875</xdr:colOff>
      <xdr:row>1</xdr:row>
      <xdr:rowOff>590550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143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101" t="e">
        <f>HYPERLINK('[2]реквизиты'!#REF!)</f>
        <v>#REF!</v>
      </c>
      <c r="B1" s="102"/>
      <c r="C1" s="102"/>
      <c r="D1" s="102"/>
      <c r="E1" s="102"/>
      <c r="F1" s="102"/>
      <c r="G1" s="103"/>
    </row>
    <row r="2" spans="1:7" ht="21.75" customHeight="1">
      <c r="A2" s="99" t="str">
        <f>HYPERLINK('[2]реквизиты'!$A$3)</f>
        <v>March  24 -27.2011            Moscow (Russia)     </v>
      </c>
      <c r="B2" s="99"/>
      <c r="C2" s="99"/>
      <c r="D2" s="99"/>
      <c r="E2" s="99"/>
      <c r="F2" s="99"/>
      <c r="G2" s="99"/>
    </row>
    <row r="3" spans="4:5" ht="20.25" customHeight="1">
      <c r="D3" s="100" t="s">
        <v>9</v>
      </c>
      <c r="E3" s="100"/>
    </row>
    <row r="4" spans="1:7" ht="12.75" customHeight="1">
      <c r="A4" s="97" t="s">
        <v>8</v>
      </c>
      <c r="B4" s="97" t="s">
        <v>2</v>
      </c>
      <c r="C4" s="97" t="s">
        <v>3</v>
      </c>
      <c r="D4" s="97" t="s">
        <v>4</v>
      </c>
      <c r="E4" s="97" t="s">
        <v>5</v>
      </c>
      <c r="F4" s="97" t="s">
        <v>7</v>
      </c>
      <c r="G4" s="97" t="s">
        <v>6</v>
      </c>
    </row>
    <row r="5" spans="1:7" ht="12.75">
      <c r="A5" s="98"/>
      <c r="B5" s="98"/>
      <c r="C5" s="98"/>
      <c r="D5" s="98"/>
      <c r="E5" s="98"/>
      <c r="F5" s="98"/>
      <c r="G5" s="98"/>
    </row>
    <row r="6" spans="1:7" ht="12.75" customHeight="1">
      <c r="A6" s="94"/>
      <c r="B6" s="95">
        <v>1</v>
      </c>
      <c r="C6" s="96"/>
      <c r="D6" s="92"/>
      <c r="E6" s="92"/>
      <c r="F6" s="93"/>
      <c r="G6" s="92"/>
    </row>
    <row r="7" spans="1:7" ht="12.75">
      <c r="A7" s="94"/>
      <c r="B7" s="95"/>
      <c r="C7" s="96"/>
      <c r="D7" s="92"/>
      <c r="E7" s="92"/>
      <c r="F7" s="93"/>
      <c r="G7" s="92"/>
    </row>
    <row r="8" spans="1:7" ht="12.75" customHeight="1">
      <c r="A8" s="94"/>
      <c r="B8" s="95">
        <v>2</v>
      </c>
      <c r="C8" s="96"/>
      <c r="D8" s="92"/>
      <c r="E8" s="92"/>
      <c r="F8" s="93"/>
      <c r="G8" s="92"/>
    </row>
    <row r="9" spans="1:7" ht="12.75">
      <c r="A9" s="94"/>
      <c r="B9" s="95"/>
      <c r="C9" s="96"/>
      <c r="D9" s="92"/>
      <c r="E9" s="92"/>
      <c r="F9" s="93"/>
      <c r="G9" s="92"/>
    </row>
    <row r="10" spans="1:7" ht="12.75" customHeight="1">
      <c r="A10" s="94"/>
      <c r="B10" s="95">
        <v>3</v>
      </c>
      <c r="C10" s="96"/>
      <c r="D10" s="92"/>
      <c r="E10" s="92"/>
      <c r="F10" s="93"/>
      <c r="G10" s="92"/>
    </row>
    <row r="11" spans="1:7" ht="12.75">
      <c r="A11" s="94"/>
      <c r="B11" s="95"/>
      <c r="C11" s="96"/>
      <c r="D11" s="92"/>
      <c r="E11" s="92"/>
      <c r="F11" s="93"/>
      <c r="G11" s="92"/>
    </row>
    <row r="12" spans="1:7" ht="12.75" customHeight="1">
      <c r="A12" s="94"/>
      <c r="B12" s="95">
        <v>4</v>
      </c>
      <c r="C12" s="96"/>
      <c r="D12" s="92"/>
      <c r="E12" s="92"/>
      <c r="F12" s="93"/>
      <c r="G12" s="93"/>
    </row>
    <row r="13" spans="1:7" ht="12.75">
      <c r="A13" s="94"/>
      <c r="B13" s="95"/>
      <c r="C13" s="96"/>
      <c r="D13" s="92"/>
      <c r="E13" s="92"/>
      <c r="F13" s="93"/>
      <c r="G13" s="93"/>
    </row>
    <row r="14" spans="1:7" ht="12.75" customHeight="1">
      <c r="A14" s="94"/>
      <c r="B14" s="95">
        <v>5</v>
      </c>
      <c r="C14" s="96"/>
      <c r="D14" s="92"/>
      <c r="E14" s="92"/>
      <c r="F14" s="93"/>
      <c r="G14" s="92"/>
    </row>
    <row r="15" spans="1:7" ht="12.75">
      <c r="A15" s="94"/>
      <c r="B15" s="95"/>
      <c r="C15" s="96"/>
      <c r="D15" s="92"/>
      <c r="E15" s="92"/>
      <c r="F15" s="93"/>
      <c r="G15" s="92"/>
    </row>
    <row r="16" spans="1:7" ht="12.75" customHeight="1">
      <c r="A16" s="94"/>
      <c r="B16" s="95">
        <v>6</v>
      </c>
      <c r="C16" s="96"/>
      <c r="D16" s="92"/>
      <c r="E16" s="92"/>
      <c r="F16" s="93"/>
      <c r="G16" s="92"/>
    </row>
    <row r="17" spans="1:7" ht="12.75">
      <c r="A17" s="94"/>
      <c r="B17" s="95"/>
      <c r="C17" s="96"/>
      <c r="D17" s="92"/>
      <c r="E17" s="92"/>
      <c r="F17" s="93"/>
      <c r="G17" s="92"/>
    </row>
    <row r="18" spans="1:7" ht="12.75" customHeight="1">
      <c r="A18" s="94"/>
      <c r="B18" s="95">
        <v>7</v>
      </c>
      <c r="C18" s="96"/>
      <c r="D18" s="92"/>
      <c r="E18" s="92"/>
      <c r="F18" s="93"/>
      <c r="G18" s="92"/>
    </row>
    <row r="19" spans="1:7" ht="12.75">
      <c r="A19" s="94"/>
      <c r="B19" s="95"/>
      <c r="C19" s="96"/>
      <c r="D19" s="92"/>
      <c r="E19" s="92"/>
      <c r="F19" s="93"/>
      <c r="G19" s="92"/>
    </row>
    <row r="20" spans="1:7" ht="12.75" customHeight="1">
      <c r="A20" s="94"/>
      <c r="B20" s="95">
        <v>8</v>
      </c>
      <c r="C20" s="96"/>
      <c r="D20" s="92"/>
      <c r="E20" s="92"/>
      <c r="F20" s="93"/>
      <c r="G20" s="92"/>
    </row>
    <row r="21" spans="1:7" ht="12.75">
      <c r="A21" s="94"/>
      <c r="B21" s="95"/>
      <c r="C21" s="96"/>
      <c r="D21" s="92"/>
      <c r="E21" s="92"/>
      <c r="F21" s="93"/>
      <c r="G21" s="92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workbookViewId="0" topLeftCell="A6">
      <selection activeCell="A11" sqref="A11:J2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17" t="s">
        <v>28</v>
      </c>
      <c r="B2" s="117"/>
      <c r="C2" s="117"/>
      <c r="D2" s="45"/>
      <c r="F2" s="104" t="str">
        <f>HYPERLINK('пр.взв.'!A4)</f>
        <v>Weight category  72 kg  </v>
      </c>
      <c r="G2" s="104"/>
      <c r="H2" s="104"/>
    </row>
    <row r="3" spans="1:10" ht="12.75" customHeight="1">
      <c r="A3" s="112" t="s">
        <v>30</v>
      </c>
      <c r="B3" s="112" t="s">
        <v>13</v>
      </c>
      <c r="C3" s="112" t="s">
        <v>14</v>
      </c>
      <c r="D3" s="112" t="s">
        <v>15</v>
      </c>
      <c r="E3" s="112" t="s">
        <v>31</v>
      </c>
      <c r="F3" s="112" t="s">
        <v>32</v>
      </c>
      <c r="G3" s="112" t="s">
        <v>33</v>
      </c>
      <c r="H3" s="112" t="s">
        <v>34</v>
      </c>
      <c r="I3" s="112" t="s">
        <v>35</v>
      </c>
      <c r="J3" s="112" t="s">
        <v>36</v>
      </c>
    </row>
    <row r="4" spans="1:10" ht="13.5" thickBot="1">
      <c r="A4" s="113" t="s">
        <v>30</v>
      </c>
      <c r="B4" s="113" t="s">
        <v>13</v>
      </c>
      <c r="C4" s="113" t="s">
        <v>14</v>
      </c>
      <c r="D4" s="113" t="s">
        <v>15</v>
      </c>
      <c r="E4" s="113" t="s">
        <v>31</v>
      </c>
      <c r="F4" s="113" t="s">
        <v>32</v>
      </c>
      <c r="G4" s="113" t="s">
        <v>33</v>
      </c>
      <c r="H4" s="113" t="s">
        <v>34</v>
      </c>
      <c r="I4" s="113" t="s">
        <v>35</v>
      </c>
      <c r="J4" s="113" t="s">
        <v>36</v>
      </c>
    </row>
    <row r="5" spans="1:10" ht="19.5" customHeight="1">
      <c r="A5" s="110" t="s">
        <v>38</v>
      </c>
      <c r="B5" s="109">
        <f>'пр.хода'!A28</f>
        <v>1</v>
      </c>
      <c r="C5" s="105" t="str">
        <f>VLOOKUP(B5,'пр.взв.'!B7:E22,2,FALSE)</f>
        <v>KOVYLINA Ekaterina</v>
      </c>
      <c r="D5" s="105" t="str">
        <f>VLOOKUP(B5,'пр.взв.'!B7:E22,3,FALSE)</f>
        <v>1991 ms</v>
      </c>
      <c r="E5" s="105" t="str">
        <f>VLOOKUP(B5,'пр.взв.'!B7:E22,4,FALSE)</f>
        <v>RUS-M</v>
      </c>
      <c r="F5" s="106"/>
      <c r="G5" s="93"/>
      <c r="H5" s="107"/>
      <c r="I5" s="116"/>
      <c r="J5" s="118" t="s">
        <v>29</v>
      </c>
    </row>
    <row r="6" spans="1:10" ht="19.5" customHeight="1">
      <c r="A6" s="111"/>
      <c r="B6" s="94"/>
      <c r="C6" s="115"/>
      <c r="D6" s="115"/>
      <c r="E6" s="115"/>
      <c r="F6" s="114"/>
      <c r="G6" s="93"/>
      <c r="H6" s="107"/>
      <c r="I6" s="116"/>
      <c r="J6" s="119"/>
    </row>
    <row r="7" spans="1:10" ht="19.5" customHeight="1">
      <c r="A7" s="108" t="s">
        <v>11</v>
      </c>
      <c r="B7" s="109">
        <f>'пр.хода'!A32</f>
        <v>2</v>
      </c>
      <c r="C7" s="105" t="str">
        <f>VLOOKUP(B7,'пр.взв.'!B7:E22,2,FALSE)</f>
        <v>KUZNIEATSOVA Maryia</v>
      </c>
      <c r="D7" s="105" t="str">
        <f>VLOOKUP(B7,'пр.взв.'!B7:E22,3,FALSE)</f>
        <v>1985 ms</v>
      </c>
      <c r="E7" s="105" t="str">
        <f>VLOOKUP(B7,'пр.взв.'!B7:E22,4,FALSE)</f>
        <v>BLR</v>
      </c>
      <c r="F7" s="106"/>
      <c r="G7" s="94"/>
      <c r="H7" s="107"/>
      <c r="I7" s="116"/>
      <c r="J7" s="119"/>
    </row>
    <row r="8" spans="1:10" ht="19.5" customHeight="1">
      <c r="A8" s="108"/>
      <c r="B8" s="94"/>
      <c r="C8" s="105"/>
      <c r="D8" s="105"/>
      <c r="E8" s="105"/>
      <c r="F8" s="106"/>
      <c r="G8" s="94"/>
      <c r="H8" s="107"/>
      <c r="I8" s="116"/>
      <c r="J8" s="91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37</v>
      </c>
      <c r="E11" s="46"/>
      <c r="F11" s="104" t="str">
        <f>HYPERLINK('пр.взв.'!A4)</f>
        <v>Weight category  72 kg  </v>
      </c>
      <c r="G11" s="104"/>
      <c r="H11" s="104"/>
    </row>
    <row r="12" spans="1:10" ht="12.75" customHeight="1">
      <c r="A12" s="112" t="s">
        <v>30</v>
      </c>
      <c r="B12" s="112" t="s">
        <v>13</v>
      </c>
      <c r="C12" s="112" t="s">
        <v>14</v>
      </c>
      <c r="D12" s="112" t="s">
        <v>15</v>
      </c>
      <c r="E12" s="112" t="s">
        <v>31</v>
      </c>
      <c r="F12" s="112" t="s">
        <v>32</v>
      </c>
      <c r="G12" s="112" t="s">
        <v>33</v>
      </c>
      <c r="H12" s="112" t="s">
        <v>34</v>
      </c>
      <c r="I12" s="112" t="s">
        <v>35</v>
      </c>
      <c r="J12" s="112" t="s">
        <v>36</v>
      </c>
    </row>
    <row r="13" spans="1:10" ht="13.5" thickBot="1">
      <c r="A13" s="113" t="s">
        <v>30</v>
      </c>
      <c r="B13" s="113" t="s">
        <v>13</v>
      </c>
      <c r="C13" s="113" t="s">
        <v>14</v>
      </c>
      <c r="D13" s="113" t="s">
        <v>15</v>
      </c>
      <c r="E13" s="113" t="s">
        <v>31</v>
      </c>
      <c r="F13" s="113" t="s">
        <v>32</v>
      </c>
      <c r="G13" s="113" t="s">
        <v>33</v>
      </c>
      <c r="H13" s="113" t="s">
        <v>34</v>
      </c>
      <c r="I13" s="113" t="s">
        <v>35</v>
      </c>
      <c r="J13" s="113" t="s">
        <v>36</v>
      </c>
    </row>
    <row r="14" spans="1:10" ht="19.5" customHeight="1">
      <c r="A14" s="110" t="s">
        <v>38</v>
      </c>
      <c r="B14" s="109">
        <f>'пр.хода'!G10</f>
        <v>3</v>
      </c>
      <c r="C14" s="105" t="str">
        <f>VLOOKUP(B14,'пр.взв.'!B7:E22,2,FALSE)</f>
        <v>GALYANT Svetlana</v>
      </c>
      <c r="D14" s="105" t="str">
        <f>VLOOKUP(C14,'пр.взв.'!C7:F22,2,FALSE)</f>
        <v>1973 dvms</v>
      </c>
      <c r="E14" s="105" t="str">
        <f>VLOOKUP(D14,'пр.взв.'!D7:G22,2,FALSE)</f>
        <v>RUS</v>
      </c>
      <c r="F14" s="106"/>
      <c r="G14" s="93"/>
      <c r="H14" s="94"/>
      <c r="I14" s="116"/>
      <c r="J14" s="118" t="s">
        <v>29</v>
      </c>
    </row>
    <row r="15" spans="1:10" ht="19.5" customHeight="1">
      <c r="A15" s="111"/>
      <c r="B15" s="94"/>
      <c r="C15" s="105"/>
      <c r="D15" s="105"/>
      <c r="E15" s="105"/>
      <c r="F15" s="106"/>
      <c r="G15" s="93"/>
      <c r="H15" s="94"/>
      <c r="I15" s="116"/>
      <c r="J15" s="119"/>
    </row>
    <row r="16" spans="1:10" ht="19.5" customHeight="1">
      <c r="A16" s="108" t="s">
        <v>11</v>
      </c>
      <c r="B16" s="109">
        <f>'пр.хода'!G20</f>
        <v>4</v>
      </c>
      <c r="C16" s="105" t="str">
        <f>VLOOKUP(B16,'пр.взв.'!B7:E22,2,FALSE)</f>
        <v>AVERUSHKINA Svetlana</v>
      </c>
      <c r="D16" s="105" t="str">
        <f>VLOOKUP(C16,'пр.взв.'!C7:F22,2,FALSE)</f>
        <v>1979 msic</v>
      </c>
      <c r="E16" s="105" t="str">
        <f>VLOOKUP(D16,'пр.взв.'!D7:G22,2,FALSE)</f>
        <v>RUS</v>
      </c>
      <c r="F16" s="106"/>
      <c r="G16" s="94"/>
      <c r="H16" s="94"/>
      <c r="I16" s="116"/>
      <c r="J16" s="119"/>
    </row>
    <row r="17" spans="1:10" ht="19.5" customHeight="1">
      <c r="A17" s="108"/>
      <c r="B17" s="94"/>
      <c r="C17" s="105"/>
      <c r="D17" s="105"/>
      <c r="E17" s="105"/>
      <c r="F17" s="106"/>
      <c r="G17" s="94"/>
      <c r="H17" s="94"/>
      <c r="I17" s="116"/>
      <c r="J17" s="91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7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8"/>
      <c r="G21" s="3"/>
    </row>
    <row r="22" spans="1:7" ht="19.5" customHeight="1">
      <c r="A22" s="20" t="str">
        <f>HYPERLINK('[2]реквизиты'!$A$10)</f>
        <v>Chief  secretary</v>
      </c>
      <c r="C22" s="11"/>
      <c r="D22" s="21"/>
      <c r="E22" s="43"/>
      <c r="F22" s="47" t="str">
        <f>HYPERLINK('[2]реквизиты'!$G$10)</f>
        <v>R. Zakirov</v>
      </c>
      <c r="G22" s="22" t="str">
        <f>HYPERLINK('[2]реквизиты'!$G$11)</f>
        <v>/RUS/</v>
      </c>
    </row>
    <row r="23" ht="19.5" customHeight="1"/>
    <row r="24" ht="19.5" customHeight="1"/>
  </sheetData>
  <mergeCells count="61">
    <mergeCell ref="A2:C2"/>
    <mergeCell ref="I14:I15"/>
    <mergeCell ref="I16:I17"/>
    <mergeCell ref="J5:J8"/>
    <mergeCell ref="J14:J17"/>
    <mergeCell ref="I12:I13"/>
    <mergeCell ref="J12:J13"/>
    <mergeCell ref="I3:I4"/>
    <mergeCell ref="J3:J4"/>
    <mergeCell ref="I5:I6"/>
    <mergeCell ref="I7:I8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E7:E8"/>
    <mergeCell ref="F7:F8"/>
    <mergeCell ref="G7:G8"/>
    <mergeCell ref="B5:B6"/>
    <mergeCell ref="C5:C6"/>
    <mergeCell ref="D5:D6"/>
    <mergeCell ref="E5:E6"/>
    <mergeCell ref="A7:A8"/>
    <mergeCell ref="B7:B8"/>
    <mergeCell ref="C7:C8"/>
    <mergeCell ref="D7:D8"/>
    <mergeCell ref="F11:H11"/>
    <mergeCell ref="F5:F6"/>
    <mergeCell ref="G5:G6"/>
    <mergeCell ref="H5:H6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4">
      <selection activeCell="B9" sqref="B9:B10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32" t="s">
        <v>19</v>
      </c>
      <c r="B2" s="132"/>
      <c r="C2" s="132"/>
      <c r="D2" s="132"/>
      <c r="E2" s="132"/>
      <c r="F2" s="60"/>
    </row>
    <row r="3" spans="1:9" ht="30" customHeight="1">
      <c r="A3" s="133" t="str">
        <f>HYPERLINK('[2]реквизиты'!A2)</f>
        <v>Stage of Sambo World  Cups in commemoration of A.A. Kharlampiev on sport and combat sambo for senior men and women </v>
      </c>
      <c r="B3" s="133"/>
      <c r="C3" s="133"/>
      <c r="D3" s="133"/>
      <c r="E3" s="133"/>
      <c r="F3" s="61"/>
      <c r="G3" s="14"/>
      <c r="H3" s="14"/>
      <c r="I3" s="15"/>
    </row>
    <row r="4" spans="1:6" ht="24.75" customHeight="1" thickBot="1">
      <c r="A4" s="131" t="s">
        <v>58</v>
      </c>
      <c r="B4" s="131"/>
      <c r="C4" s="131"/>
      <c r="D4" s="131"/>
      <c r="E4" s="131"/>
      <c r="F4" s="59"/>
    </row>
    <row r="5" spans="1:5" ht="12.75" customHeight="1">
      <c r="A5" s="90" t="s">
        <v>12</v>
      </c>
      <c r="B5" s="126" t="s">
        <v>13</v>
      </c>
      <c r="C5" s="90" t="s">
        <v>14</v>
      </c>
      <c r="D5" s="90" t="s">
        <v>15</v>
      </c>
      <c r="E5" s="90" t="s">
        <v>16</v>
      </c>
    </row>
    <row r="6" spans="1:5" ht="12.75" customHeight="1" thickBot="1">
      <c r="A6" s="120"/>
      <c r="B6" s="127"/>
      <c r="C6" s="120"/>
      <c r="D6" s="120"/>
      <c r="E6" s="120"/>
    </row>
    <row r="7" spans="1:5" ht="12.75" customHeight="1">
      <c r="A7" s="92" t="s">
        <v>22</v>
      </c>
      <c r="B7" s="125">
        <v>1</v>
      </c>
      <c r="C7" s="130" t="s">
        <v>45</v>
      </c>
      <c r="D7" s="123" t="s">
        <v>46</v>
      </c>
      <c r="E7" s="123" t="s">
        <v>47</v>
      </c>
    </row>
    <row r="8" spans="1:5" ht="15" customHeight="1">
      <c r="A8" s="124"/>
      <c r="B8" s="125"/>
      <c r="C8" s="130"/>
      <c r="D8" s="123"/>
      <c r="E8" s="123"/>
    </row>
    <row r="9" spans="1:5" ht="12.75" customHeight="1">
      <c r="A9" s="92" t="s">
        <v>23</v>
      </c>
      <c r="B9" s="125">
        <v>2</v>
      </c>
      <c r="C9" s="128" t="s">
        <v>53</v>
      </c>
      <c r="D9" s="121" t="s">
        <v>54</v>
      </c>
      <c r="E9" s="121" t="s">
        <v>55</v>
      </c>
    </row>
    <row r="10" spans="1:5" ht="15" customHeight="1">
      <c r="A10" s="124"/>
      <c r="B10" s="125"/>
      <c r="C10" s="129"/>
      <c r="D10" s="122"/>
      <c r="E10" s="122"/>
    </row>
    <row r="11" spans="1:5" ht="15" customHeight="1">
      <c r="A11" s="92" t="s">
        <v>21</v>
      </c>
      <c r="B11" s="125">
        <v>3</v>
      </c>
      <c r="C11" s="128" t="s">
        <v>51</v>
      </c>
      <c r="D11" s="121" t="s">
        <v>52</v>
      </c>
      <c r="E11" s="121" t="s">
        <v>50</v>
      </c>
    </row>
    <row r="12" spans="1:5" ht="15.75" customHeight="1">
      <c r="A12" s="124"/>
      <c r="B12" s="125"/>
      <c r="C12" s="129"/>
      <c r="D12" s="122"/>
      <c r="E12" s="122"/>
    </row>
    <row r="13" spans="1:5" ht="12.75" customHeight="1">
      <c r="A13" s="92" t="s">
        <v>20</v>
      </c>
      <c r="B13" s="125">
        <v>4</v>
      </c>
      <c r="C13" s="128" t="s">
        <v>56</v>
      </c>
      <c r="D13" s="121" t="s">
        <v>57</v>
      </c>
      <c r="E13" s="121" t="s">
        <v>50</v>
      </c>
    </row>
    <row r="14" spans="1:5" ht="15" customHeight="1">
      <c r="A14" s="124"/>
      <c r="B14" s="125"/>
      <c r="C14" s="129"/>
      <c r="D14" s="122"/>
      <c r="E14" s="122"/>
    </row>
    <row r="15" spans="1:5" ht="12.75" customHeight="1">
      <c r="A15" s="92" t="s">
        <v>24</v>
      </c>
      <c r="B15" s="125">
        <v>5</v>
      </c>
      <c r="C15" s="130" t="s">
        <v>48</v>
      </c>
      <c r="D15" s="123" t="s">
        <v>49</v>
      </c>
      <c r="E15" s="123" t="s">
        <v>50</v>
      </c>
    </row>
    <row r="16" spans="1:5" ht="15" customHeight="1">
      <c r="A16" s="124"/>
      <c r="B16" s="125"/>
      <c r="C16" s="130"/>
      <c r="D16" s="123"/>
      <c r="E16" s="123"/>
    </row>
    <row r="17" spans="1:5" ht="15" customHeight="1">
      <c r="A17" s="92" t="s">
        <v>25</v>
      </c>
      <c r="B17" s="125">
        <v>6</v>
      </c>
      <c r="C17" s="130"/>
      <c r="D17" s="123"/>
      <c r="E17" s="123"/>
    </row>
    <row r="18" spans="1:5" ht="15" customHeight="1">
      <c r="A18" s="124"/>
      <c r="B18" s="125"/>
      <c r="C18" s="130"/>
      <c r="D18" s="123"/>
      <c r="E18" s="123"/>
    </row>
    <row r="19" spans="1:5" ht="12.75" customHeight="1">
      <c r="A19" s="134" t="s">
        <v>26</v>
      </c>
      <c r="B19" s="125">
        <v>7</v>
      </c>
      <c r="C19" s="128"/>
      <c r="D19" s="121"/>
      <c r="E19" s="121"/>
    </row>
    <row r="20" spans="1:5" ht="15" customHeight="1">
      <c r="A20" s="124"/>
      <c r="B20" s="125"/>
      <c r="C20" s="129"/>
      <c r="D20" s="122"/>
      <c r="E20" s="122"/>
    </row>
    <row r="21" spans="1:5" ht="19.5" customHeight="1">
      <c r="A21" s="92" t="s">
        <v>27</v>
      </c>
      <c r="B21" s="125">
        <v>8</v>
      </c>
      <c r="C21" s="128"/>
      <c r="D21" s="121"/>
      <c r="E21" s="121"/>
    </row>
    <row r="22" spans="1:5" ht="16.5" customHeight="1">
      <c r="A22" s="92"/>
      <c r="B22" s="125"/>
      <c r="C22" s="129"/>
      <c r="D22" s="122"/>
      <c r="E22" s="122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20" t="str">
        <f>HYPERLINK('[2]реквизиты'!$A$10)</f>
        <v>Chief  secretary</v>
      </c>
      <c r="B26" s="11"/>
      <c r="C26" s="11"/>
      <c r="D26" s="21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2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mergeCells count="48">
    <mergeCell ref="C17:C18"/>
    <mergeCell ref="D17:D18"/>
    <mergeCell ref="B19:B20"/>
    <mergeCell ref="A19:A20"/>
    <mergeCell ref="A17:A18"/>
    <mergeCell ref="B17:B18"/>
    <mergeCell ref="E21:E22"/>
    <mergeCell ref="A21:A22"/>
    <mergeCell ref="B21:B22"/>
    <mergeCell ref="C21:C22"/>
    <mergeCell ref="D21:D22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15:A16"/>
    <mergeCell ref="B15:B16"/>
    <mergeCell ref="A13:A14"/>
    <mergeCell ref="B13:B14"/>
    <mergeCell ref="B11:B12"/>
    <mergeCell ref="C11:C12"/>
    <mergeCell ref="D11:D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D22" sqref="D22:D2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101" t="str">
        <f>HYPERLINK('[2]реквизиты'!$A$2)</f>
        <v>Stage of Sambo World  Cups in commemoration of A.A. Kharlampiev on sport and combat sambo for senior men and women </v>
      </c>
      <c r="D1" s="136"/>
      <c r="E1" s="136"/>
      <c r="F1" s="136"/>
      <c r="G1" s="136"/>
      <c r="H1" s="136"/>
      <c r="I1" s="136"/>
      <c r="J1" s="137"/>
      <c r="K1" s="40"/>
      <c r="L1" s="40"/>
      <c r="M1" s="40"/>
      <c r="N1" s="40"/>
      <c r="O1" s="40"/>
      <c r="P1" s="40"/>
      <c r="Q1" s="40"/>
      <c r="R1" s="4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8"/>
      <c r="B2" s="38"/>
      <c r="C2" s="138" t="str">
        <f>HYPERLINK('[2]реквизиты'!$A$3)</f>
        <v>March  24 -27.2011            Moscow (Russia)     </v>
      </c>
      <c r="D2" s="138"/>
      <c r="E2" s="138"/>
      <c r="F2" s="138"/>
      <c r="G2" s="138"/>
      <c r="H2" s="138"/>
      <c r="I2" s="138"/>
      <c r="J2" s="138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39" t="str">
        <f>HYPERLINK('пр.взв.'!$A$4)</f>
        <v>Weight category  72 kg  </v>
      </c>
      <c r="D3" s="139"/>
      <c r="E3" s="139"/>
      <c r="F3" s="139"/>
      <c r="G3" s="139"/>
      <c r="H3" s="139"/>
      <c r="I3" s="139"/>
      <c r="J3" s="139"/>
      <c r="K3" s="63"/>
      <c r="L3" s="63"/>
      <c r="M3" s="63"/>
      <c r="N3" s="63"/>
      <c r="O3" s="63"/>
      <c r="P3" s="63"/>
    </row>
    <row r="4" spans="1:13" ht="16.5" thickBot="1">
      <c r="A4" s="135" t="s">
        <v>0</v>
      </c>
      <c r="B4" s="135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 thickBot="1">
      <c r="A5" s="140">
        <v>1</v>
      </c>
      <c r="B5" s="142" t="str">
        <f>VLOOKUP(A5,'пр.взв.'!B5:E22,2,FALSE)</f>
        <v>KOVYLINA Ekaterina</v>
      </c>
      <c r="C5" s="144" t="str">
        <f>VLOOKUP(A5,'пр.взв.'!B5:E22,3,FALSE)</f>
        <v>1991 ms</v>
      </c>
      <c r="D5" s="146" t="str">
        <f>VLOOKUP(A5,'пр.взв.'!B5:E22,4,FALSE)</f>
        <v>RUS-M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141"/>
      <c r="B6" s="143"/>
      <c r="C6" s="145"/>
      <c r="D6" s="147"/>
      <c r="E6" s="25"/>
      <c r="F6" s="23"/>
      <c r="G6" s="30"/>
      <c r="H6" s="27"/>
      <c r="I6" s="23"/>
      <c r="J6" s="44"/>
      <c r="K6" s="44"/>
      <c r="L6" s="44"/>
      <c r="M6" s="23"/>
    </row>
    <row r="7" spans="1:13" ht="13.5" customHeight="1" thickBot="1">
      <c r="A7" s="148">
        <v>5</v>
      </c>
      <c r="B7" s="149" t="str">
        <f>VLOOKUP(A7,'пр.взв.'!B5:E22,2,FALSE)</f>
        <v>ZAHARTSOVA Olga</v>
      </c>
      <c r="C7" s="151" t="str">
        <f>VLOOKUP(A7,'пр.взв.'!B5:E22,3,FALSE)</f>
        <v>1988 ms</v>
      </c>
      <c r="D7" s="153" t="str">
        <f>VLOOKUP(A7,'пр.взв.'!B5:E22,4,FALSE)</f>
        <v>RUS</v>
      </c>
      <c r="E7" s="24"/>
      <c r="F7" s="26"/>
      <c r="G7" s="29"/>
      <c r="H7" s="27"/>
      <c r="I7" s="23"/>
      <c r="J7" s="44"/>
      <c r="K7" s="44"/>
      <c r="L7" s="44"/>
      <c r="M7" s="23"/>
    </row>
    <row r="8" spans="1:13" ht="13.5" customHeight="1" thickBot="1">
      <c r="A8" s="141"/>
      <c r="B8" s="150"/>
      <c r="C8" s="152"/>
      <c r="D8" s="154"/>
      <c r="E8" s="23"/>
      <c r="F8" s="27"/>
      <c r="G8" s="25"/>
      <c r="H8" s="31"/>
      <c r="I8" s="23"/>
      <c r="J8" s="23"/>
      <c r="K8" s="23"/>
      <c r="L8" s="23"/>
      <c r="M8" s="23"/>
    </row>
    <row r="9" spans="1:13" ht="13.5" customHeight="1" thickBot="1">
      <c r="A9" s="140">
        <v>3</v>
      </c>
      <c r="B9" s="142" t="str">
        <f>VLOOKUP(A9,'пр.взв.'!B5:E22,2,FALSE)</f>
        <v>GALYANT Svetlana</v>
      </c>
      <c r="C9" s="144" t="str">
        <f>VLOOKUP(A9,'пр.взв.'!B5:E22,3,FALSE)</f>
        <v>1973 dvms</v>
      </c>
      <c r="D9" s="146" t="str">
        <f>VLOOKUP(A9,'пр.взв.'!B5:E22,4,FALSE)</f>
        <v>RUS</v>
      </c>
      <c r="E9" s="23"/>
      <c r="F9" s="27"/>
      <c r="G9" s="24"/>
      <c r="H9" s="3"/>
      <c r="I9" s="29"/>
      <c r="J9" s="27"/>
      <c r="K9" s="23"/>
      <c r="L9" s="23"/>
      <c r="M9" s="23"/>
    </row>
    <row r="10" spans="1:13" ht="12.75" customHeight="1">
      <c r="A10" s="141"/>
      <c r="B10" s="143"/>
      <c r="C10" s="145"/>
      <c r="D10" s="147"/>
      <c r="E10" s="25"/>
      <c r="F10" s="28"/>
      <c r="G10" s="29"/>
      <c r="H10" s="27"/>
      <c r="I10" s="29"/>
      <c r="J10" s="27"/>
      <c r="K10" s="23"/>
      <c r="L10" s="23"/>
      <c r="M10" s="23"/>
    </row>
    <row r="11" spans="1:13" ht="13.5" customHeight="1" thickBot="1">
      <c r="A11" s="148">
        <v>7</v>
      </c>
      <c r="B11" s="149">
        <f>VLOOKUP(A11,'пр.взв.'!B5:E22,2,FALSE)</f>
        <v>0</v>
      </c>
      <c r="C11" s="151">
        <f>VLOOKUP(A11,'пр.взв.'!B5:E22,3,FALSE)</f>
        <v>0</v>
      </c>
      <c r="D11" s="153">
        <f>VLOOKUP(A11,'пр.взв.'!B5:E22,4,FALSE)</f>
        <v>0</v>
      </c>
      <c r="E11" s="24"/>
      <c r="F11" s="23"/>
      <c r="G11" s="30"/>
      <c r="H11" s="27"/>
      <c r="I11" s="29"/>
      <c r="J11" s="27"/>
      <c r="K11" s="23"/>
      <c r="L11" s="23"/>
      <c r="M11" s="23"/>
    </row>
    <row r="12" spans="1:13" ht="13.5" customHeight="1" thickBot="1">
      <c r="A12" s="155"/>
      <c r="B12" s="150"/>
      <c r="C12" s="152"/>
      <c r="D12" s="154"/>
      <c r="E12" s="23"/>
      <c r="F12" s="23"/>
      <c r="G12" s="30"/>
      <c r="H12" s="27"/>
      <c r="I12" s="29"/>
      <c r="J12" s="27"/>
      <c r="K12" s="23"/>
      <c r="L12" s="23"/>
      <c r="M12" s="23"/>
    </row>
    <row r="13" spans="1:13" ht="13.5" thickBot="1">
      <c r="A13" s="1"/>
      <c r="B13" s="1"/>
      <c r="C13" s="1"/>
      <c r="E13" s="23"/>
      <c r="F13" s="23"/>
      <c r="G13" s="23"/>
      <c r="H13" s="23"/>
      <c r="I13" s="29"/>
      <c r="J13" s="27"/>
      <c r="K13" s="23"/>
      <c r="L13" s="23"/>
      <c r="M13" s="23"/>
    </row>
    <row r="14" spans="1:13" ht="17.25" customHeight="1">
      <c r="A14" s="32"/>
      <c r="E14" s="23"/>
      <c r="F14" s="23"/>
      <c r="G14" s="23"/>
      <c r="H14" s="23"/>
      <c r="I14" s="41"/>
      <c r="J14" s="39"/>
      <c r="K14" s="28"/>
      <c r="L14" s="28"/>
      <c r="M14" s="23"/>
    </row>
    <row r="15" spans="1:10" ht="16.5" thickBot="1">
      <c r="A15" s="135" t="s">
        <v>11</v>
      </c>
      <c r="B15" s="135"/>
      <c r="E15" s="23"/>
      <c r="F15" s="23"/>
      <c r="G15" s="23"/>
      <c r="H15" s="23"/>
      <c r="I15" s="42"/>
      <c r="J15" s="3"/>
    </row>
    <row r="16" spans="1:10" ht="13.5" thickBot="1">
      <c r="A16" s="140">
        <v>2</v>
      </c>
      <c r="B16" s="142" t="str">
        <f>VLOOKUP(A16,'пр.взв.'!B6:E22,2,FALSE)</f>
        <v>KUZNIEATSOVA Maryia</v>
      </c>
      <c r="C16" s="144" t="str">
        <f>VLOOKUP(A16,'пр.взв.'!B6:E22,3,FALSE)</f>
        <v>1985 ms</v>
      </c>
      <c r="D16" s="146" t="str">
        <f>VLOOKUP(A16,'пр.взв.'!B6:E22,4,FALSE)</f>
        <v>BLR</v>
      </c>
      <c r="E16" s="23"/>
      <c r="F16" s="23"/>
      <c r="G16" s="23"/>
      <c r="H16" s="23"/>
      <c r="I16" s="36"/>
      <c r="J16" s="3"/>
    </row>
    <row r="17" spans="1:10" ht="12.75">
      <c r="A17" s="141"/>
      <c r="B17" s="143"/>
      <c r="C17" s="145"/>
      <c r="D17" s="147"/>
      <c r="E17" s="25"/>
      <c r="F17" s="23"/>
      <c r="G17" s="30"/>
      <c r="H17" s="27"/>
      <c r="I17" s="36"/>
      <c r="J17" s="3"/>
    </row>
    <row r="18" spans="1:10" ht="13.5" thickBot="1">
      <c r="A18" s="148">
        <v>6</v>
      </c>
      <c r="B18" s="149">
        <f>VLOOKUP(A18,'пр.взв.'!B6:E22,2,FALSE)</f>
        <v>0</v>
      </c>
      <c r="C18" s="151">
        <f>VLOOKUP(A18,'пр.взв.'!B6:E22,3,FALSE)</f>
        <v>0</v>
      </c>
      <c r="D18" s="153">
        <f>VLOOKUP(A18,'пр.взв.'!B6:E22,4,FALSE)</f>
        <v>0</v>
      </c>
      <c r="E18" s="24"/>
      <c r="F18" s="26"/>
      <c r="G18" s="29"/>
      <c r="H18" s="27"/>
      <c r="I18" s="36"/>
      <c r="J18" s="3"/>
    </row>
    <row r="19" spans="1:10" ht="13.5" thickBot="1">
      <c r="A19" s="141"/>
      <c r="B19" s="150"/>
      <c r="C19" s="152"/>
      <c r="D19" s="154"/>
      <c r="E19" s="23"/>
      <c r="F19" s="27"/>
      <c r="G19" s="25"/>
      <c r="H19" s="31"/>
      <c r="I19" s="36"/>
      <c r="J19" s="3"/>
    </row>
    <row r="20" spans="1:8" ht="13.5" thickBot="1">
      <c r="A20" s="140">
        <v>4</v>
      </c>
      <c r="B20" s="142" t="str">
        <f>VLOOKUP(A20,'пр.взв.'!B6:E22,2,FALSE)</f>
        <v>AVERUSHKINA Svetlana</v>
      </c>
      <c r="C20" s="144" t="str">
        <f>VLOOKUP(A20,'пр.взв.'!B6:E22,3,FALSE)</f>
        <v>1979 msic</v>
      </c>
      <c r="D20" s="146" t="str">
        <f>VLOOKUP(A20,'пр.взв.'!B6:E22,4,FALSE)</f>
        <v>RUS</v>
      </c>
      <c r="E20" s="23"/>
      <c r="F20" s="27"/>
      <c r="G20" s="24"/>
      <c r="H20" s="3"/>
    </row>
    <row r="21" spans="1:8" ht="12.75">
      <c r="A21" s="141"/>
      <c r="B21" s="143"/>
      <c r="C21" s="145"/>
      <c r="D21" s="147"/>
      <c r="E21" s="25"/>
      <c r="F21" s="28"/>
      <c r="G21" s="29"/>
      <c r="H21" s="27"/>
    </row>
    <row r="22" spans="1:8" ht="13.5" thickBot="1">
      <c r="A22" s="148">
        <v>8</v>
      </c>
      <c r="B22" s="149">
        <f>VLOOKUP(A22,'пр.взв.'!B6:E22,2,FALSE)</f>
        <v>0</v>
      </c>
      <c r="C22" s="151">
        <f>VLOOKUP(A22,'пр.взв.'!B6:E22,3,FALSE)</f>
        <v>0</v>
      </c>
      <c r="D22" s="153">
        <f>VLOOKUP(A22,'пр.взв.'!B6:E22,4,FALSE)</f>
        <v>0</v>
      </c>
      <c r="E22" s="24"/>
      <c r="F22" s="23"/>
      <c r="G22" s="30"/>
      <c r="H22" s="27"/>
    </row>
    <row r="23" spans="1:8" ht="13.5" thickBot="1">
      <c r="A23" s="155"/>
      <c r="B23" s="150"/>
      <c r="C23" s="152"/>
      <c r="D23" s="154"/>
      <c r="E23" s="23"/>
      <c r="F23" s="23"/>
      <c r="G23" s="30"/>
      <c r="H23" s="27"/>
    </row>
    <row r="26" spans="1:7" ht="12.75">
      <c r="A26" s="10" t="s">
        <v>1</v>
      </c>
      <c r="G26" s="10" t="s">
        <v>17</v>
      </c>
    </row>
    <row r="28" spans="2:8" ht="12.75">
      <c r="B28" s="33"/>
      <c r="H28" s="33"/>
    </row>
    <row r="29" spans="2:8" ht="12.75">
      <c r="B29" s="34"/>
      <c r="H29" s="34"/>
    </row>
    <row r="30" spans="2:13" ht="12.75">
      <c r="B30" s="34"/>
      <c r="C30" s="7"/>
      <c r="D30" s="7"/>
      <c r="E30" s="3"/>
      <c r="F30" s="3"/>
      <c r="G30" s="3"/>
      <c r="H30" s="34"/>
      <c r="I30" s="7"/>
      <c r="J30" s="7"/>
      <c r="K30" s="7"/>
      <c r="L30" s="3"/>
      <c r="M30" s="3"/>
    </row>
    <row r="31" spans="2:13" ht="12.75">
      <c r="B31" s="35"/>
      <c r="C31" s="3"/>
      <c r="D31" s="3"/>
      <c r="E31" s="3"/>
      <c r="F31" s="3"/>
      <c r="G31" s="3"/>
      <c r="H31" s="35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20" t="str">
        <f>HYPERLINK('[2]реквизиты'!$A$10)</f>
        <v>Chief  secretary</v>
      </c>
      <c r="D39" s="11"/>
      <c r="E39" s="21"/>
      <c r="F39" s="43"/>
      <c r="G39" s="2"/>
      <c r="H39" s="2"/>
      <c r="I39" s="17" t="str">
        <f>HYPERLINK('[2]реквизиты'!$G$10)</f>
        <v>R. Zakirov</v>
      </c>
      <c r="J39" s="3"/>
      <c r="K39" s="22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7"/>
      <c r="M40" s="37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7"/>
    </row>
    <row r="42" spans="5:13" ht="12.75">
      <c r="E42" s="3"/>
      <c r="F42" s="3"/>
      <c r="G42" s="15"/>
      <c r="H42" s="15"/>
      <c r="I42" s="15"/>
      <c r="J42" s="15"/>
      <c r="K42" s="15"/>
      <c r="M42" s="37"/>
    </row>
    <row r="43" spans="5:13" ht="12.75">
      <c r="E43" s="3"/>
      <c r="F43" s="3"/>
      <c r="G43" s="15"/>
      <c r="H43" s="15"/>
      <c r="I43" s="15"/>
      <c r="J43" s="15"/>
      <c r="K43" s="15"/>
      <c r="L43" s="37"/>
      <c r="M43" s="37"/>
    </row>
  </sheetData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A40"/>
  <sheetViews>
    <sheetView workbookViewId="0" topLeftCell="A24">
      <selection activeCell="I1" sqref="A1:I29"/>
    </sheetView>
  </sheetViews>
  <sheetFormatPr defaultColWidth="9.140625" defaultRowHeight="12.75"/>
  <sheetData>
    <row r="1" spans="1:27" ht="18.75" thickBot="1">
      <c r="A1" s="175" t="str">
        <f>'[2]реквизиты'!$A$2</f>
        <v>Stage of Sambo World  Cups in commemoration of A.A. Kharlampiev on sport and combat sambo for senior men and women </v>
      </c>
      <c r="B1" s="176"/>
      <c r="C1" s="176"/>
      <c r="D1" s="176"/>
      <c r="E1" s="176"/>
      <c r="F1" s="176"/>
      <c r="G1" s="176"/>
      <c r="H1" s="177"/>
      <c r="S1" s="87"/>
      <c r="T1" s="81"/>
      <c r="U1" s="81"/>
      <c r="V1" s="81"/>
      <c r="W1" s="81"/>
      <c r="X1" s="81"/>
      <c r="Y1" s="81"/>
      <c r="Z1" s="81"/>
      <c r="AA1" s="3"/>
    </row>
    <row r="2" spans="1:27" ht="18">
      <c r="A2" s="178" t="str">
        <f>'[2]реквизиты'!$A$3</f>
        <v>March  24 -27.2011            Moscow (Russia)     </v>
      </c>
      <c r="B2" s="178"/>
      <c r="C2" s="178"/>
      <c r="D2" s="178"/>
      <c r="E2" s="178"/>
      <c r="F2" s="178"/>
      <c r="G2" s="178"/>
      <c r="H2" s="178"/>
      <c r="S2" s="81"/>
      <c r="T2" s="81"/>
      <c r="U2" s="81"/>
      <c r="V2" s="81"/>
      <c r="W2" s="81"/>
      <c r="X2" s="81"/>
      <c r="Y2" s="81"/>
      <c r="Z2" s="81"/>
      <c r="AA2" s="3"/>
    </row>
    <row r="3" spans="1:27" ht="18">
      <c r="A3" s="179" t="s">
        <v>39</v>
      </c>
      <c r="B3" s="179"/>
      <c r="C3" s="179"/>
      <c r="D3" s="179"/>
      <c r="E3" s="179"/>
      <c r="F3" s="179"/>
      <c r="G3" s="179"/>
      <c r="H3" s="179"/>
      <c r="S3" s="89"/>
      <c r="T3" s="81"/>
      <c r="U3" s="81"/>
      <c r="V3" s="81"/>
      <c r="W3" s="81"/>
      <c r="X3" s="81"/>
      <c r="Y3" s="81"/>
      <c r="Z3" s="81"/>
      <c r="AA3" s="3"/>
    </row>
    <row r="4" spans="2:27" ht="18">
      <c r="B4" s="77"/>
      <c r="C4" s="180" t="str">
        <f>'пр.взв.'!A4</f>
        <v>Weight category  72 kg  </v>
      </c>
      <c r="D4" s="180"/>
      <c r="E4" s="180"/>
      <c r="F4" s="180"/>
      <c r="G4" s="180"/>
      <c r="H4" s="78"/>
      <c r="M4" s="8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3"/>
    </row>
    <row r="5" spans="1:27" ht="18.75" thickBot="1">
      <c r="A5" s="78"/>
      <c r="B5" s="78"/>
      <c r="C5" s="78"/>
      <c r="D5" s="78"/>
      <c r="E5" s="78"/>
      <c r="F5" s="78"/>
      <c r="G5" s="78"/>
      <c r="H5" s="78"/>
      <c r="M5" s="81"/>
      <c r="N5" s="81"/>
      <c r="O5" s="81"/>
      <c r="P5" s="81"/>
      <c r="Q5" s="81"/>
      <c r="R5" s="81"/>
      <c r="S5" s="87"/>
      <c r="T5" s="81"/>
      <c r="U5" s="81"/>
      <c r="V5" s="81"/>
      <c r="W5" s="81"/>
      <c r="X5" s="81"/>
      <c r="Y5" s="81"/>
      <c r="Z5" s="81"/>
      <c r="AA5" s="3"/>
    </row>
    <row r="6" spans="1:27" ht="18">
      <c r="A6" s="172" t="s">
        <v>40</v>
      </c>
      <c r="B6" s="165" t="str">
        <f>VLOOKUP(J6,'пр.взв.'!B7:E22,2,FALSE)</f>
        <v>GALYANT Svetlana</v>
      </c>
      <c r="C6" s="165"/>
      <c r="D6" s="165"/>
      <c r="E6" s="165"/>
      <c r="F6" s="165"/>
      <c r="G6" s="165"/>
      <c r="H6" s="158" t="str">
        <f>VLOOKUP(J6,'пр.взв.'!B7:E22,3,FALSE)</f>
        <v>1973 dvms</v>
      </c>
      <c r="I6" s="78"/>
      <c r="J6" s="79">
        <f>'пр.хода'!I15</f>
        <v>3</v>
      </c>
      <c r="M6" s="89"/>
      <c r="N6" s="81"/>
      <c r="O6" s="81"/>
      <c r="P6" s="81"/>
      <c r="Q6" s="81"/>
      <c r="R6" s="81"/>
      <c r="S6" s="3"/>
      <c r="T6" s="3"/>
      <c r="U6" s="3"/>
      <c r="V6" s="3"/>
      <c r="W6" s="3"/>
      <c r="X6" s="3"/>
      <c r="Y6" s="3"/>
      <c r="Z6" s="3"/>
      <c r="AA6" s="3"/>
    </row>
    <row r="7" spans="1:27" ht="18">
      <c r="A7" s="173"/>
      <c r="B7" s="166"/>
      <c r="C7" s="166"/>
      <c r="D7" s="166"/>
      <c r="E7" s="166"/>
      <c r="F7" s="166"/>
      <c r="G7" s="166"/>
      <c r="H7" s="167"/>
      <c r="I7" s="78"/>
      <c r="J7" s="79"/>
      <c r="M7" s="81"/>
      <c r="N7" s="81"/>
      <c r="O7" s="81"/>
      <c r="P7" s="81"/>
      <c r="Q7" s="81"/>
      <c r="R7" s="81"/>
      <c r="S7" s="87"/>
      <c r="T7" s="81"/>
      <c r="U7" s="81"/>
      <c r="V7" s="81"/>
      <c r="W7" s="81"/>
      <c r="X7" s="81"/>
      <c r="Y7" s="81"/>
      <c r="Z7" s="81"/>
      <c r="AA7" s="3"/>
    </row>
    <row r="8" spans="1:27" ht="18">
      <c r="A8" s="173"/>
      <c r="B8" s="168" t="str">
        <f>VLOOKUP(J6,'пр.взв.'!B7:E22,4,FALSE)</f>
        <v>RUS</v>
      </c>
      <c r="C8" s="168"/>
      <c r="D8" s="168"/>
      <c r="E8" s="168"/>
      <c r="F8" s="168"/>
      <c r="G8" s="168"/>
      <c r="H8" s="167"/>
      <c r="I8" s="78"/>
      <c r="J8" s="79"/>
      <c r="M8" s="87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3"/>
    </row>
    <row r="9" spans="1:27" ht="18.75" thickBot="1">
      <c r="A9" s="174"/>
      <c r="B9" s="160"/>
      <c r="C9" s="160"/>
      <c r="D9" s="160"/>
      <c r="E9" s="160"/>
      <c r="F9" s="160"/>
      <c r="G9" s="160"/>
      <c r="H9" s="161"/>
      <c r="I9" s="78"/>
      <c r="J9" s="79"/>
      <c r="M9" s="3"/>
      <c r="N9" s="3"/>
      <c r="O9" s="3"/>
      <c r="P9" s="3"/>
      <c r="Q9" s="3"/>
      <c r="R9" s="3"/>
      <c r="S9" s="89"/>
      <c r="T9" s="81"/>
      <c r="U9" s="81"/>
      <c r="V9" s="81"/>
      <c r="W9" s="81"/>
      <c r="X9" s="81"/>
      <c r="Y9" s="81"/>
      <c r="Z9" s="81"/>
      <c r="AA9" s="3"/>
    </row>
    <row r="10" spans="1:27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  <c r="M10" s="87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3"/>
    </row>
    <row r="11" spans="1:27" ht="18" customHeight="1">
      <c r="A11" s="169" t="s">
        <v>41</v>
      </c>
      <c r="B11" s="165" t="str">
        <f>VLOOKUP(J11,'пр.взв.'!B1:E27,2,FALSE)</f>
        <v>AVERUSHKINA Svetlana</v>
      </c>
      <c r="C11" s="165"/>
      <c r="D11" s="165"/>
      <c r="E11" s="165"/>
      <c r="F11" s="165"/>
      <c r="G11" s="165"/>
      <c r="H11" s="158" t="str">
        <f>VLOOKUP(J11,'пр.взв.'!B1:E27,3,FALSE)</f>
        <v>1979 msic</v>
      </c>
      <c r="I11" s="78"/>
      <c r="J11" s="79">
        <v>4</v>
      </c>
      <c r="M11" s="81"/>
      <c r="N11" s="81"/>
      <c r="O11" s="81"/>
      <c r="P11" s="81"/>
      <c r="Q11" s="81"/>
      <c r="R11" s="81"/>
      <c r="S11" s="87"/>
      <c r="T11" s="81"/>
      <c r="U11" s="81"/>
      <c r="V11" s="81"/>
      <c r="W11" s="81"/>
      <c r="X11" s="81"/>
      <c r="Y11" s="81"/>
      <c r="Z11" s="81"/>
      <c r="AA11" s="3"/>
    </row>
    <row r="12" spans="1:27" ht="18" customHeight="1">
      <c r="A12" s="170"/>
      <c r="B12" s="166"/>
      <c r="C12" s="166"/>
      <c r="D12" s="166"/>
      <c r="E12" s="166"/>
      <c r="F12" s="166"/>
      <c r="G12" s="166"/>
      <c r="H12" s="167"/>
      <c r="I12" s="78"/>
      <c r="J12" s="79"/>
      <c r="M12" s="87"/>
      <c r="N12" s="81"/>
      <c r="O12" s="81"/>
      <c r="P12" s="81"/>
      <c r="Q12" s="81"/>
      <c r="R12" s="81"/>
      <c r="S12" s="3"/>
      <c r="T12" s="3"/>
      <c r="U12" s="3"/>
      <c r="V12" s="3"/>
      <c r="W12" s="3"/>
      <c r="X12" s="3"/>
      <c r="Y12" s="3"/>
      <c r="Z12" s="3"/>
      <c r="AA12" s="3"/>
    </row>
    <row r="13" spans="1:27" ht="18">
      <c r="A13" s="170"/>
      <c r="B13" s="168" t="str">
        <f>VLOOKUP(J11,'пр.взв.'!B1:E27,4,FALSE)</f>
        <v>RUS</v>
      </c>
      <c r="C13" s="168"/>
      <c r="D13" s="168"/>
      <c r="E13" s="168"/>
      <c r="F13" s="168"/>
      <c r="G13" s="168"/>
      <c r="H13" s="167"/>
      <c r="I13" s="78"/>
      <c r="J13" s="79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3"/>
    </row>
    <row r="14" spans="1:27" ht="18.75" thickBot="1">
      <c r="A14" s="171"/>
      <c r="B14" s="160"/>
      <c r="C14" s="160"/>
      <c r="D14" s="160"/>
      <c r="E14" s="160"/>
      <c r="F14" s="160"/>
      <c r="G14" s="160"/>
      <c r="H14" s="161"/>
      <c r="I14" s="78"/>
      <c r="J14" s="79"/>
      <c r="M14" s="87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3"/>
    </row>
    <row r="15" spans="1:27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  <c r="M15" s="3"/>
      <c r="N15" s="3"/>
      <c r="O15" s="3"/>
      <c r="P15" s="3"/>
      <c r="Q15" s="3"/>
      <c r="R15" s="3"/>
      <c r="S15" s="81"/>
      <c r="T15" s="81"/>
      <c r="U15" s="81"/>
      <c r="V15" s="81"/>
      <c r="W15" s="81"/>
      <c r="X15" s="81"/>
      <c r="Y15" s="81"/>
      <c r="Z15" s="81"/>
      <c r="AA15" s="3"/>
    </row>
    <row r="16" spans="1:27" ht="18" customHeight="1">
      <c r="A16" s="162" t="s">
        <v>42</v>
      </c>
      <c r="B16" s="165" t="str">
        <f>VLOOKUP(J16,'пр.взв.'!B1:E32,2,FALSE)</f>
        <v>KUZNIEATSOVA Maryia</v>
      </c>
      <c r="C16" s="165"/>
      <c r="D16" s="165"/>
      <c r="E16" s="165"/>
      <c r="F16" s="165"/>
      <c r="G16" s="165"/>
      <c r="H16" s="158" t="str">
        <f>VLOOKUP(J16,'пр.взв.'!B1:E32,3,FALSE)</f>
        <v>1985 ms</v>
      </c>
      <c r="I16" s="78"/>
      <c r="J16" s="79">
        <f>'пр.хода'!C30</f>
        <v>2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3"/>
    </row>
    <row r="17" spans="1:27" ht="18" customHeight="1">
      <c r="A17" s="163"/>
      <c r="B17" s="166"/>
      <c r="C17" s="166"/>
      <c r="D17" s="166"/>
      <c r="E17" s="166"/>
      <c r="F17" s="166"/>
      <c r="G17" s="166"/>
      <c r="H17" s="167"/>
      <c r="I17" s="78"/>
      <c r="J17" s="79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3"/>
    </row>
    <row r="18" spans="1:27" ht="18">
      <c r="A18" s="163"/>
      <c r="B18" s="168" t="str">
        <f>VLOOKUP(J16,'пр.взв.'!B1:E32,4,FALSE)</f>
        <v>BLR</v>
      </c>
      <c r="C18" s="168"/>
      <c r="D18" s="168"/>
      <c r="E18" s="168"/>
      <c r="F18" s="168"/>
      <c r="G18" s="168"/>
      <c r="H18" s="167"/>
      <c r="I18" s="78"/>
      <c r="J18" s="79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3"/>
    </row>
    <row r="19" spans="1:27" ht="18.75" thickBot="1">
      <c r="A19" s="164"/>
      <c r="B19" s="160"/>
      <c r="C19" s="160"/>
      <c r="D19" s="160"/>
      <c r="E19" s="160"/>
      <c r="F19" s="160"/>
      <c r="G19" s="160"/>
      <c r="H19" s="161"/>
      <c r="I19" s="78"/>
      <c r="J19" s="79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3"/>
    </row>
    <row r="20" spans="1:2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  <c r="M20" s="81"/>
      <c r="N20" s="81"/>
      <c r="O20" s="81"/>
      <c r="P20" s="81"/>
      <c r="Q20" s="81"/>
      <c r="R20" s="81"/>
      <c r="S20" s="81"/>
      <c r="T20" s="81"/>
    </row>
    <row r="21" spans="1:20" ht="18">
      <c r="A21" s="162" t="s">
        <v>42</v>
      </c>
      <c r="B21" s="165" t="str">
        <f>VLOOKUP(J21,'пр.взв.'!B6:E37,2,FALSE)</f>
        <v>KOVYLINA Ekaterina</v>
      </c>
      <c r="C21" s="165"/>
      <c r="D21" s="165"/>
      <c r="E21" s="165"/>
      <c r="F21" s="165"/>
      <c r="G21" s="165"/>
      <c r="H21" s="158" t="str">
        <f>VLOOKUP(J21,'пр.взв.'!B6:E37,3,FALSE)</f>
        <v>1991 ms</v>
      </c>
      <c r="I21" s="78"/>
      <c r="J21" s="79">
        <f>'пр.хода'!A28</f>
        <v>1</v>
      </c>
      <c r="M21" s="81"/>
      <c r="N21" s="81"/>
      <c r="O21" s="81"/>
      <c r="P21" s="81"/>
      <c r="Q21" s="81"/>
      <c r="R21" s="81"/>
      <c r="S21" s="81"/>
      <c r="T21" s="81"/>
    </row>
    <row r="22" spans="1:20" ht="18">
      <c r="A22" s="163"/>
      <c r="B22" s="166"/>
      <c r="C22" s="166"/>
      <c r="D22" s="166"/>
      <c r="E22" s="166"/>
      <c r="F22" s="166"/>
      <c r="G22" s="166"/>
      <c r="H22" s="167"/>
      <c r="I22" s="78"/>
      <c r="J22" s="79"/>
      <c r="M22" s="81"/>
      <c r="N22" s="81"/>
      <c r="O22" s="81"/>
      <c r="P22" s="81"/>
      <c r="Q22" s="81"/>
      <c r="R22" s="81"/>
      <c r="S22" s="81"/>
      <c r="T22" s="81"/>
    </row>
    <row r="23" spans="1:20" ht="18">
      <c r="A23" s="163"/>
      <c r="B23" s="168" t="str">
        <f>VLOOKUP(J21,'пр.взв.'!B6:E37,4,FALSE)</f>
        <v>RUS-M</v>
      </c>
      <c r="C23" s="168"/>
      <c r="D23" s="168"/>
      <c r="E23" s="168"/>
      <c r="F23" s="168"/>
      <c r="G23" s="168"/>
      <c r="H23" s="167"/>
      <c r="I23" s="78"/>
      <c r="J23" s="79"/>
      <c r="M23" s="3"/>
      <c r="N23" s="3"/>
      <c r="O23" s="3"/>
      <c r="P23" s="3"/>
      <c r="Q23" s="3"/>
      <c r="R23" s="3"/>
      <c r="S23" s="3"/>
      <c r="T23" s="3"/>
    </row>
    <row r="24" spans="1:20" ht="18.75" thickBot="1">
      <c r="A24" s="164"/>
      <c r="B24" s="160"/>
      <c r="C24" s="160"/>
      <c r="D24" s="160"/>
      <c r="E24" s="160"/>
      <c r="F24" s="160"/>
      <c r="G24" s="160"/>
      <c r="H24" s="161"/>
      <c r="I24" s="78"/>
      <c r="J24" s="79"/>
      <c r="M24" s="3"/>
      <c r="N24" s="3"/>
      <c r="O24" s="3"/>
      <c r="P24" s="3"/>
      <c r="Q24" s="3"/>
      <c r="R24" s="3"/>
      <c r="S24" s="3"/>
      <c r="T24" s="3"/>
    </row>
    <row r="25" spans="1:20" ht="18">
      <c r="A25" s="78"/>
      <c r="B25" s="78"/>
      <c r="C25" s="78"/>
      <c r="D25" s="78"/>
      <c r="E25" s="78"/>
      <c r="F25" s="78"/>
      <c r="G25" s="78"/>
      <c r="H25" s="78"/>
      <c r="M25" s="3"/>
      <c r="N25" s="3"/>
      <c r="O25" s="3"/>
      <c r="P25" s="3"/>
      <c r="Q25" s="3"/>
      <c r="R25" s="3"/>
      <c r="S25" s="3"/>
      <c r="T25" s="3"/>
    </row>
    <row r="26" spans="1:20" ht="18">
      <c r="A26" s="78" t="s">
        <v>43</v>
      </c>
      <c r="B26" s="78"/>
      <c r="C26" s="78"/>
      <c r="D26" s="78"/>
      <c r="E26" s="78"/>
      <c r="F26" s="78"/>
      <c r="G26" s="78"/>
      <c r="H26" s="78"/>
      <c r="M26" s="3"/>
      <c r="N26" s="3"/>
      <c r="O26" s="3"/>
      <c r="P26" s="3"/>
      <c r="Q26" s="3"/>
      <c r="R26" s="3"/>
      <c r="S26" s="3"/>
      <c r="T26" s="3"/>
    </row>
    <row r="27" spans="13:20" ht="13.5" thickBot="1">
      <c r="M27" s="3"/>
      <c r="N27" s="3"/>
      <c r="O27" s="3"/>
      <c r="P27" s="3"/>
      <c r="Q27" s="3"/>
      <c r="R27" s="3"/>
      <c r="S27" s="3"/>
      <c r="T27" s="3"/>
    </row>
    <row r="28" spans="1:10" ht="12.75">
      <c r="A28" s="156" t="s">
        <v>66</v>
      </c>
      <c r="B28" s="157"/>
      <c r="C28" s="157"/>
      <c r="D28" s="157"/>
      <c r="E28" s="157"/>
      <c r="F28" s="157"/>
      <c r="G28" s="157"/>
      <c r="H28" s="158"/>
      <c r="J28">
        <v>0</v>
      </c>
    </row>
    <row r="29" spans="1:8" ht="13.5" thickBot="1">
      <c r="A29" s="159"/>
      <c r="B29" s="160"/>
      <c r="C29" s="160"/>
      <c r="D29" s="160"/>
      <c r="E29" s="160"/>
      <c r="F29" s="160"/>
      <c r="G29" s="160"/>
      <c r="H29" s="161"/>
    </row>
    <row r="32" spans="1:8" ht="18">
      <c r="A32" s="78" t="s">
        <v>44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88" t="s">
        <v>63</v>
      </c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9" t="s">
        <v>64</v>
      </c>
      <c r="B36" s="81"/>
      <c r="C36" s="81"/>
      <c r="D36" s="81"/>
      <c r="E36" s="81"/>
      <c r="F36" s="81"/>
      <c r="G36" s="81"/>
      <c r="H36" s="81"/>
    </row>
    <row r="37" spans="1:8" ht="18">
      <c r="A37" s="80" t="s">
        <v>62</v>
      </c>
      <c r="B37" s="80"/>
      <c r="C37" s="80"/>
      <c r="D37" s="80"/>
      <c r="E37" s="80"/>
      <c r="F37" s="80"/>
      <c r="G37" s="80"/>
      <c r="H37" s="80"/>
    </row>
    <row r="38" spans="1:8" ht="18">
      <c r="A38" s="88" t="s">
        <v>61</v>
      </c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C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1">
      <selection activeCell="N39" sqref="A1:N39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20" t="s">
        <v>18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2:12" ht="57" customHeight="1" thickBot="1">
      <c r="B2" s="50"/>
      <c r="C2" s="221" t="str">
        <f>HYPERLINK('[2]реквизиты'!$A$2)</f>
        <v>Stage of Sambo World  Cups in commemoration of A.A. Kharlampiev on sport and combat sambo for senior men and women </v>
      </c>
      <c r="D2" s="222"/>
      <c r="E2" s="222"/>
      <c r="F2" s="222"/>
      <c r="G2" s="222"/>
      <c r="H2" s="222"/>
      <c r="I2" s="222"/>
      <c r="J2" s="222"/>
      <c r="K2" s="222"/>
      <c r="L2" s="223"/>
    </row>
    <row r="3" spans="2:13" ht="26.25" customHeight="1" thickBot="1">
      <c r="B3" s="138" t="str">
        <f>HYPERLINK('[2]реквизиты'!$A$3)</f>
        <v>March  24 -27.2011            Moscow (Russia)     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4" ht="27.75" customHeight="1" thickBot="1">
      <c r="B4" s="66"/>
      <c r="C4" s="233" t="str">
        <f>HYPERLINK('пр.взв.'!$A$4)</f>
        <v>Weight category  72 kg  </v>
      </c>
      <c r="D4" s="234"/>
      <c r="E4" s="234"/>
      <c r="F4" s="234"/>
      <c r="G4" s="234"/>
      <c r="H4" s="234"/>
      <c r="I4" s="234"/>
      <c r="J4" s="234"/>
      <c r="K4" s="234"/>
      <c r="L4" s="235"/>
      <c r="M4" s="66"/>
      <c r="N4" s="66"/>
    </row>
    <row r="5" ht="18" customHeight="1">
      <c r="A5" s="49"/>
    </row>
    <row r="6" spans="1:15" ht="24" customHeight="1" thickBot="1">
      <c r="A6" s="51" t="s">
        <v>10</v>
      </c>
      <c r="N6" s="54"/>
      <c r="O6" s="54"/>
    </row>
    <row r="7" spans="1:15" ht="12.75" customHeight="1" thickBot="1">
      <c r="A7" s="183">
        <v>1</v>
      </c>
      <c r="B7" s="193" t="str">
        <f>VLOOKUP(A7,'пр.взв.'!B7:E22,2,FALSE)</f>
        <v>KOVYLINA Ekaterina</v>
      </c>
      <c r="C7" s="144" t="str">
        <f>VLOOKUP(A7,'пр.взв.'!B7:E22,3,FALSE)</f>
        <v>1991 ms</v>
      </c>
      <c r="D7" s="146" t="str">
        <f>VLOOKUP(A7,'пр.взв.'!B7:E22,4,FALSE)</f>
        <v>RUS-M</v>
      </c>
      <c r="K7" s="237">
        <v>1</v>
      </c>
      <c r="L7" s="239">
        <f>I15</f>
        <v>3</v>
      </c>
      <c r="M7" s="195" t="str">
        <f>VLOOKUP(L7,'пр.взв.'!B7:E22,2,FALSE)</f>
        <v>GALYANT Svetlana</v>
      </c>
      <c r="N7" s="227" t="str">
        <f>VLOOKUP(L7,'пр.взв.'!B7:E22,4,FALSE)</f>
        <v>RUS</v>
      </c>
      <c r="O7" s="54"/>
    </row>
    <row r="8" spans="1:15" ht="12.75" customHeight="1">
      <c r="A8" s="184"/>
      <c r="B8" s="194"/>
      <c r="C8" s="145"/>
      <c r="D8" s="147"/>
      <c r="E8" s="84">
        <v>1</v>
      </c>
      <c r="K8" s="238"/>
      <c r="L8" s="226"/>
      <c r="M8" s="196"/>
      <c r="N8" s="206"/>
      <c r="O8" s="54"/>
    </row>
    <row r="9" spans="1:15" ht="12.75" customHeight="1" thickBot="1">
      <c r="A9" s="185">
        <v>5</v>
      </c>
      <c r="B9" s="202" t="str">
        <f>VLOOKUP(A9,'пр.взв.'!B7:E22,2,FALSE)</f>
        <v>ZAHARTSOVA Olga</v>
      </c>
      <c r="C9" s="151" t="str">
        <f>VLOOKUP(A9,'пр.взв.'!B7:E22,3,FALSE)</f>
        <v>1988 ms</v>
      </c>
      <c r="D9" s="153" t="str">
        <f>VLOOKUP(A9,'пр.взв.'!B7:E22,4,FALSE)</f>
        <v>RUS</v>
      </c>
      <c r="E9" s="85" t="s">
        <v>59</v>
      </c>
      <c r="F9" s="7"/>
      <c r="G9" s="36"/>
      <c r="K9" s="228">
        <v>2</v>
      </c>
      <c r="L9" s="218">
        <v>4</v>
      </c>
      <c r="M9" s="204" t="str">
        <f>VLOOKUP(L9,'пр.взв.'!B7:E22,2,FALSE)</f>
        <v>AVERUSHKINA Svetlana</v>
      </c>
      <c r="N9" s="205" t="str">
        <f>VLOOKUP(L9,'пр.взв.'!B7:E22,4,FALSE)</f>
        <v>RUS</v>
      </c>
      <c r="O9" s="54"/>
    </row>
    <row r="10" spans="1:15" ht="12.75" customHeight="1" thickBot="1">
      <c r="A10" s="186"/>
      <c r="B10" s="203"/>
      <c r="C10" s="152"/>
      <c r="D10" s="154"/>
      <c r="F10" s="3"/>
      <c r="G10" s="84">
        <v>3</v>
      </c>
      <c r="K10" s="229"/>
      <c r="L10" s="230"/>
      <c r="M10" s="196"/>
      <c r="N10" s="206"/>
      <c r="O10" s="54"/>
    </row>
    <row r="11" spans="1:15" ht="12.75" customHeight="1" thickBot="1">
      <c r="A11" s="183">
        <v>3</v>
      </c>
      <c r="B11" s="193" t="str">
        <f>VLOOKUP(A11,'пр.взв.'!B7:E22,2,FALSE)</f>
        <v>GALYANT Svetlana</v>
      </c>
      <c r="C11" s="144" t="str">
        <f>VLOOKUP(A11,'пр.взв.'!B7:E22,3,FALSE)</f>
        <v>1973 dvms</v>
      </c>
      <c r="D11" s="146" t="str">
        <f>VLOOKUP(A11,'пр.взв.'!B7:E22,4,FALSE)</f>
        <v>RUS</v>
      </c>
      <c r="F11" s="3"/>
      <c r="G11" s="85" t="s">
        <v>60</v>
      </c>
      <c r="H11" s="33"/>
      <c r="K11" s="224">
        <v>3</v>
      </c>
      <c r="L11" s="218">
        <v>2</v>
      </c>
      <c r="M11" s="204" t="str">
        <f>VLOOKUP(L11,'пр.взв.'!B7:E22,2,FALSE)</f>
        <v>KUZNIEATSOVA Maryia</v>
      </c>
      <c r="N11" s="205" t="str">
        <f>VLOOKUP(L11,'пр.взв.'!B7:E22,4,FALSE)</f>
        <v>BLR</v>
      </c>
      <c r="O11" s="54"/>
    </row>
    <row r="12" spans="1:15" ht="12.75" customHeight="1">
      <c r="A12" s="184"/>
      <c r="B12" s="194"/>
      <c r="C12" s="145"/>
      <c r="D12" s="147"/>
      <c r="E12" s="231">
        <v>3</v>
      </c>
      <c r="F12" s="2"/>
      <c r="G12" s="36"/>
      <c r="H12" s="34"/>
      <c r="K12" s="225"/>
      <c r="L12" s="226"/>
      <c r="M12" s="196"/>
      <c r="N12" s="206"/>
      <c r="O12" s="54"/>
    </row>
    <row r="13" spans="1:15" ht="12.75" customHeight="1" thickBot="1">
      <c r="A13" s="185">
        <v>7</v>
      </c>
      <c r="B13" s="187">
        <f>VLOOKUP(A13,'пр.взв.'!B7:E22,2,FALSE)</f>
        <v>0</v>
      </c>
      <c r="C13" s="189">
        <f>VLOOKUP(A13,'пр.взв.'!B7:E22,3,FALSE)</f>
        <v>0</v>
      </c>
      <c r="D13" s="191">
        <f>VLOOKUP(A13,'пр.взв.'!B7:E22,4,FALSE)</f>
        <v>0</v>
      </c>
      <c r="E13" s="232"/>
      <c r="G13" s="3"/>
      <c r="H13" s="34"/>
      <c r="K13" s="215">
        <v>3</v>
      </c>
      <c r="L13" s="218">
        <v>1</v>
      </c>
      <c r="M13" s="204" t="str">
        <f>VLOOKUP(L13,'пр.взв.'!B7:E22,2,FALSE)</f>
        <v>KOVYLINA Ekaterina</v>
      </c>
      <c r="N13" s="205" t="str">
        <f>VLOOKUP(L13,'пр.взв.'!B7:E22,4,FALSE)</f>
        <v>RUS-M</v>
      </c>
      <c r="O13" s="54"/>
    </row>
    <row r="14" spans="1:15" ht="12.75" customHeight="1" thickBot="1">
      <c r="A14" s="186"/>
      <c r="B14" s="188"/>
      <c r="C14" s="190"/>
      <c r="D14" s="192"/>
      <c r="G14" s="3"/>
      <c r="H14" s="34"/>
      <c r="K14" s="236"/>
      <c r="L14" s="226"/>
      <c r="M14" s="196"/>
      <c r="N14" s="206"/>
      <c r="O14" s="54"/>
    </row>
    <row r="15" spans="1:15" ht="12" customHeight="1">
      <c r="A15" s="200" t="s">
        <v>11</v>
      </c>
      <c r="B15" s="62"/>
      <c r="C15" s="65"/>
      <c r="D15" s="65"/>
      <c r="G15" s="3"/>
      <c r="H15" s="34"/>
      <c r="I15" s="84">
        <v>3</v>
      </c>
      <c r="K15" s="215">
        <v>5</v>
      </c>
      <c r="L15" s="218">
        <v>5</v>
      </c>
      <c r="M15" s="204" t="str">
        <f>VLOOKUP(L15,'пр.взв.'!B7:E22,2,FALSE)</f>
        <v>ZAHARTSOVA Olga</v>
      </c>
      <c r="N15" s="205" t="str">
        <f>VLOOKUP(L15,'пр.взв.'!B7:E22,4,FALSE)</f>
        <v>RUS</v>
      </c>
      <c r="O15" s="54"/>
    </row>
    <row r="16" spans="1:15" ht="12" customHeight="1" thickBot="1">
      <c r="A16" s="201"/>
      <c r="B16" s="62"/>
      <c r="C16" s="65"/>
      <c r="D16" s="65"/>
      <c r="G16" s="3"/>
      <c r="H16" s="34"/>
      <c r="I16" s="85" t="s">
        <v>65</v>
      </c>
      <c r="K16" s="216"/>
      <c r="L16" s="219"/>
      <c r="M16" s="217"/>
      <c r="N16" s="207"/>
      <c r="O16" s="54"/>
    </row>
    <row r="17" spans="1:15" ht="12.75" customHeight="1" thickBot="1">
      <c r="A17" s="183">
        <v>2</v>
      </c>
      <c r="B17" s="193" t="str">
        <f>VLOOKUP(A17,'пр.взв.'!B7:E22,2,FALSE)</f>
        <v>KUZNIEATSOVA Maryia</v>
      </c>
      <c r="C17" s="144" t="str">
        <f>VLOOKUP(A17,'пр.взв.'!B7:E22,3,FALSE)</f>
        <v>1985 ms</v>
      </c>
      <c r="D17" s="146" t="str">
        <f>VLOOKUP(A17,'пр.взв.'!B7:E22,4,FALSE)</f>
        <v>BLR</v>
      </c>
      <c r="G17" s="3"/>
      <c r="H17" s="34"/>
      <c r="K17" s="197"/>
      <c r="L17" s="209"/>
      <c r="M17" s="211"/>
      <c r="N17" s="213"/>
      <c r="O17" s="54"/>
    </row>
    <row r="18" spans="1:15" ht="12.75" customHeight="1">
      <c r="A18" s="184"/>
      <c r="B18" s="194"/>
      <c r="C18" s="145"/>
      <c r="D18" s="147"/>
      <c r="E18" s="231">
        <v>2</v>
      </c>
      <c r="G18" s="3"/>
      <c r="H18" s="34"/>
      <c r="K18" s="208"/>
      <c r="L18" s="210"/>
      <c r="M18" s="212"/>
      <c r="N18" s="214"/>
      <c r="O18" s="54"/>
    </row>
    <row r="19" spans="1:15" ht="12.75" customHeight="1" thickBot="1">
      <c r="A19" s="185">
        <v>6</v>
      </c>
      <c r="B19" s="187">
        <f>VLOOKUP(A19,'пр.взв.'!B7:E22,2,FALSE)</f>
        <v>0</v>
      </c>
      <c r="C19" s="189">
        <f>VLOOKUP(A19,'пр.взв.'!B7:E22,3,FALSE)</f>
        <v>0</v>
      </c>
      <c r="D19" s="191">
        <f>VLOOKUP(A19,'пр.взв.'!B7:E22,4,FALSE)</f>
        <v>0</v>
      </c>
      <c r="E19" s="232"/>
      <c r="F19" s="7"/>
      <c r="G19" s="36"/>
      <c r="H19" s="34"/>
      <c r="K19" s="197"/>
      <c r="L19" s="209"/>
      <c r="M19" s="211"/>
      <c r="N19" s="213"/>
      <c r="O19" s="54"/>
    </row>
    <row r="20" spans="1:15" ht="12.75" customHeight="1" thickBot="1">
      <c r="A20" s="186"/>
      <c r="B20" s="188"/>
      <c r="C20" s="190"/>
      <c r="D20" s="192"/>
      <c r="F20" s="3"/>
      <c r="G20" s="84">
        <v>4</v>
      </c>
      <c r="H20" s="35"/>
      <c r="K20" s="208"/>
      <c r="L20" s="210"/>
      <c r="M20" s="212"/>
      <c r="N20" s="214"/>
      <c r="O20" s="54"/>
    </row>
    <row r="21" spans="1:15" ht="12.75" customHeight="1" thickBot="1">
      <c r="A21" s="183">
        <v>4</v>
      </c>
      <c r="B21" s="193" t="str">
        <f>VLOOKUP(A21,'пр.взв.'!B7:E22,2,FALSE)</f>
        <v>AVERUSHKINA Svetlana</v>
      </c>
      <c r="C21" s="144" t="str">
        <f>VLOOKUP(A21,'пр.взв.'!B7:E22,3,FALSE)</f>
        <v>1979 msic</v>
      </c>
      <c r="D21" s="146" t="str">
        <f>VLOOKUP(A21,'пр.взв.'!B7:E22,4,FALSE)</f>
        <v>RUS</v>
      </c>
      <c r="F21" s="3"/>
      <c r="G21" s="85" t="s">
        <v>60</v>
      </c>
      <c r="H21" s="3"/>
      <c r="K21" s="197"/>
      <c r="L21" s="209"/>
      <c r="M21" s="211"/>
      <c r="N21" s="213"/>
      <c r="O21" s="54"/>
    </row>
    <row r="22" spans="1:15" ht="13.5" customHeight="1">
      <c r="A22" s="184"/>
      <c r="B22" s="194"/>
      <c r="C22" s="145"/>
      <c r="D22" s="147"/>
      <c r="E22" s="231">
        <v>4</v>
      </c>
      <c r="F22" s="2"/>
      <c r="G22" s="36"/>
      <c r="H22" s="3"/>
      <c r="K22" s="208"/>
      <c r="L22" s="210"/>
      <c r="M22" s="212"/>
      <c r="N22" s="214"/>
      <c r="O22" s="54"/>
    </row>
    <row r="23" spans="1:15" ht="12.75" customHeight="1" thickBot="1">
      <c r="A23" s="185">
        <v>8</v>
      </c>
      <c r="B23" s="187">
        <f>VLOOKUP(A23,'пр.взв.'!B7:E22,2,FALSE)</f>
        <v>0</v>
      </c>
      <c r="C23" s="189">
        <f>VLOOKUP(A23,'пр.взв.'!B7:E22,3,FALSE)</f>
        <v>0</v>
      </c>
      <c r="D23" s="191">
        <f>VLOOKUP(A23,'пр.взв.'!B7:E22,4,FALSE)</f>
        <v>0</v>
      </c>
      <c r="E23" s="232"/>
      <c r="G23" s="3"/>
      <c r="H23" s="3"/>
      <c r="K23" s="3"/>
      <c r="L23" s="3"/>
      <c r="M23" s="3"/>
      <c r="N23" s="86"/>
      <c r="O23" s="54"/>
    </row>
    <row r="24" spans="1:15" ht="13.5" customHeight="1" thickBot="1">
      <c r="A24" s="186"/>
      <c r="B24" s="188"/>
      <c r="C24" s="190"/>
      <c r="D24" s="192"/>
      <c r="E24" s="64"/>
      <c r="G24" s="3"/>
      <c r="H24" s="3"/>
      <c r="N24" s="54"/>
      <c r="O24" s="54"/>
    </row>
    <row r="25" spans="2:4" ht="45" customHeight="1">
      <c r="B25" s="64"/>
      <c r="C25" s="64"/>
      <c r="D25" s="64"/>
    </row>
    <row r="26" spans="1:11" ht="37.5" customHeight="1">
      <c r="A26" s="56" t="s">
        <v>28</v>
      </c>
      <c r="F26" s="56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8">
        <v>1</v>
      </c>
      <c r="F28" s="197"/>
      <c r="G28" s="3"/>
      <c r="H28" s="3"/>
      <c r="I28" s="3"/>
      <c r="J28" s="3"/>
      <c r="K28" s="3"/>
    </row>
    <row r="29" spans="1:11" ht="12.75" customHeight="1" thickBot="1">
      <c r="A29" s="199"/>
      <c r="B29" s="33"/>
      <c r="F29" s="197"/>
      <c r="G29" s="3"/>
      <c r="H29" s="3"/>
      <c r="I29" s="3"/>
      <c r="J29" s="3"/>
      <c r="K29" s="3"/>
    </row>
    <row r="30" spans="2:11" ht="15.75">
      <c r="B30" s="34"/>
      <c r="C30" s="53">
        <v>2</v>
      </c>
      <c r="F30" s="3"/>
      <c r="G30" s="3"/>
      <c r="H30" s="3"/>
      <c r="I30" s="3"/>
      <c r="J30" s="181"/>
      <c r="K30" s="181"/>
    </row>
    <row r="31" spans="2:11" ht="12.75" customHeight="1" thickBot="1">
      <c r="B31" s="34"/>
      <c r="C31" s="52" t="s">
        <v>60</v>
      </c>
      <c r="F31" s="3"/>
      <c r="G31" s="3"/>
      <c r="H31" s="3"/>
      <c r="I31" s="3"/>
      <c r="J31" s="182"/>
      <c r="K31" s="182"/>
    </row>
    <row r="32" spans="1:11" ht="13.5" customHeight="1">
      <c r="A32" s="198">
        <v>2</v>
      </c>
      <c r="B32" s="35"/>
      <c r="F32" s="197"/>
      <c r="G32" s="3"/>
      <c r="H32" s="3"/>
      <c r="I32" s="3"/>
      <c r="J32" s="3"/>
      <c r="K32" s="3"/>
    </row>
    <row r="33" spans="1:11" ht="13.5" thickBot="1">
      <c r="A33" s="199"/>
      <c r="F33" s="197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Chief referee</v>
      </c>
      <c r="B37" s="11"/>
      <c r="C37" s="11"/>
      <c r="D37" s="11"/>
      <c r="E37" s="3"/>
      <c r="F37" s="57" t="str">
        <f>HYPERLINK('[2]реквизиты'!$G$8)</f>
        <v>R. Baboyan</v>
      </c>
      <c r="G37" s="58"/>
      <c r="I37" s="19" t="str">
        <f>HYPERLINK('[2]реквизиты'!$G$9)</f>
        <v>/RUS/</v>
      </c>
    </row>
    <row r="38" spans="1:7" ht="12.75">
      <c r="A38" s="11"/>
      <c r="B38" s="11"/>
      <c r="C38" s="11"/>
      <c r="D38" s="11"/>
      <c r="E38" s="3"/>
      <c r="F38" s="83"/>
      <c r="G38" s="58"/>
    </row>
    <row r="39" spans="1:9" ht="12.75">
      <c r="A39" s="20" t="str">
        <f>HYPERLINK('[2]реквизиты'!$A$10)</f>
        <v>Chief  secretary</v>
      </c>
      <c r="C39" s="11"/>
      <c r="D39" s="11"/>
      <c r="E39" s="17"/>
      <c r="F39" s="57" t="str">
        <f>HYPERLINK('[2]реквизиты'!$G$10)</f>
        <v>R. Zakirov</v>
      </c>
      <c r="G39" s="58"/>
      <c r="I39" s="22" t="str">
        <f>HYPERLINK('[2]реквизиты'!$G$11)</f>
        <v>/RUS/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mergeCells count="78">
    <mergeCell ref="E22:E23"/>
    <mergeCell ref="C4:L4"/>
    <mergeCell ref="E12:E13"/>
    <mergeCell ref="E18:E19"/>
    <mergeCell ref="D11:D12"/>
    <mergeCell ref="D9:D10"/>
    <mergeCell ref="K13:K14"/>
    <mergeCell ref="L13:L14"/>
    <mergeCell ref="K7:K8"/>
    <mergeCell ref="L7:L8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M13:M14"/>
    <mergeCell ref="N13:N14"/>
    <mergeCell ref="M9:M10"/>
    <mergeCell ref="N9:N10"/>
    <mergeCell ref="M7:M8"/>
    <mergeCell ref="F28:F29"/>
    <mergeCell ref="F32:F33"/>
    <mergeCell ref="A28:A29"/>
    <mergeCell ref="A32:A33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2011-03-26T06:20:40Z</cp:lastPrinted>
  <dcterms:created xsi:type="dcterms:W3CDTF">1996-10-08T23:32:33Z</dcterms:created>
  <dcterms:modified xsi:type="dcterms:W3CDTF">2011-03-26T06:21:28Z</dcterms:modified>
  <cp:category/>
  <cp:version/>
  <cp:contentType/>
  <cp:contentStatus/>
</cp:coreProperties>
</file>