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5"/>
  </bookViews>
  <sheets>
    <sheet name="Круги" sheetId="1" r:id="rId1"/>
    <sheet name="полуфинал" sheetId="2" r:id="rId2"/>
    <sheet name="пр.взв." sheetId="3" r:id="rId3"/>
    <sheet name="СТАРТОВЫЙ" sheetId="4" r:id="rId4"/>
    <sheet name="наградной лист" sheetId="5" r:id="rId5"/>
    <sheet name="пр.ход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<sst xmlns="http://schemas.openxmlformats.org/spreadsheetml/2006/main" count="269" uniqueCount="85">
  <si>
    <t>А</t>
  </si>
  <si>
    <t>Б</t>
  </si>
  <si>
    <t>№ j</t>
  </si>
  <si>
    <t>Name</t>
  </si>
  <si>
    <t>Yob., Rank</t>
  </si>
  <si>
    <t>Country/Team</t>
  </si>
  <si>
    <t>Coach</t>
  </si>
  <si>
    <t>№ or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</si>
  <si>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</si>
  <si>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Meetings</t>
  </si>
  <si>
    <t>Color</t>
  </si>
  <si>
    <t>Country</t>
  </si>
  <si>
    <t>Estimations</t>
  </si>
  <si>
    <t>tame</t>
  </si>
  <si>
    <t>Score</t>
  </si>
  <si>
    <t>Result</t>
  </si>
  <si>
    <t>Referee</t>
  </si>
  <si>
    <t>r</t>
  </si>
  <si>
    <t>НM</t>
  </si>
  <si>
    <t>A</t>
  </si>
  <si>
    <t>b</t>
  </si>
  <si>
    <t>LJ</t>
  </si>
  <si>
    <t>FINAL</t>
  </si>
  <si>
    <t>PROTOKOL of final</t>
  </si>
  <si>
    <t>STRUCTURE OF PAIRS ON CIRCLES</t>
  </si>
  <si>
    <t>1/4</t>
  </si>
  <si>
    <t>B</t>
  </si>
  <si>
    <t>1/8</t>
  </si>
  <si>
    <t>№ m</t>
  </si>
  <si>
    <t>Semifinal (Полуфинал)</t>
  </si>
  <si>
    <t>CIRCLE (Круг)</t>
  </si>
  <si>
    <t>Year of a birth</t>
  </si>
  <si>
    <t>I p</t>
  </si>
  <si>
    <t>II p</t>
  </si>
  <si>
    <t>III p</t>
  </si>
  <si>
    <t>Points</t>
  </si>
  <si>
    <t>Time</t>
  </si>
  <si>
    <t>SHEET FOR REWARDING</t>
  </si>
  <si>
    <t>The сoach of the winner</t>
  </si>
  <si>
    <t>Awards hand over:</t>
  </si>
  <si>
    <t>11.</t>
  </si>
  <si>
    <t>12.</t>
  </si>
  <si>
    <t>13.</t>
  </si>
  <si>
    <t>14.</t>
  </si>
  <si>
    <t>15.</t>
  </si>
  <si>
    <t>16.</t>
  </si>
  <si>
    <t>Pool A1</t>
  </si>
  <si>
    <t>Pool A2</t>
  </si>
  <si>
    <t>Pool B1</t>
  </si>
  <si>
    <t>Pool B2</t>
  </si>
  <si>
    <t>PROTOKOL of competitions</t>
  </si>
  <si>
    <t xml:space="preserve">Fight for 3rd place </t>
  </si>
  <si>
    <t>Consolatory meetings (Утешительные встречи)</t>
  </si>
  <si>
    <t>PUSZTAI David</t>
  </si>
  <si>
    <t>ROU</t>
  </si>
  <si>
    <t>SMOLIN Dzmitry</t>
  </si>
  <si>
    <t>BLR</t>
  </si>
  <si>
    <t>Смолин Дмитрий</t>
  </si>
  <si>
    <t xml:space="preserve">OGANEZOV Vladislav </t>
  </si>
  <si>
    <t>RUS</t>
  </si>
  <si>
    <t>SANDU Alexandr</t>
  </si>
  <si>
    <t>MDA</t>
  </si>
  <si>
    <t>FEDCHENKO Glib</t>
  </si>
  <si>
    <t>UKR</t>
  </si>
  <si>
    <t>NIAZASHVILI Omari</t>
  </si>
  <si>
    <t>GEO</t>
  </si>
  <si>
    <t>AHANDOV Ruhin</t>
  </si>
  <si>
    <t>AZE</t>
  </si>
  <si>
    <t>SOKOLOVAS Manydas</t>
  </si>
  <si>
    <t>LIT</t>
  </si>
  <si>
    <t>AVAGYAN Gor</t>
  </si>
  <si>
    <t>ARM</t>
  </si>
  <si>
    <t>Weight category 70M  кg.</t>
  </si>
  <si>
    <t>2</t>
  </si>
  <si>
    <t>5</t>
  </si>
  <si>
    <t>3</t>
  </si>
  <si>
    <t>7</t>
  </si>
  <si>
    <t>6</t>
  </si>
  <si>
    <t>4</t>
  </si>
  <si>
    <t>8</t>
  </si>
  <si>
    <t>3:0</t>
  </si>
  <si>
    <t>4:0</t>
  </si>
  <si>
    <t>3:1</t>
  </si>
  <si>
    <t>7-8</t>
  </si>
  <si>
    <t>9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</si>
</sst>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57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2"/>
      <color indexed="10"/>
      <name val="Arial Narrow"/>
      <family val="2"/>
    </font>
    <font>
      <sz val="12"/>
      <name val="Arial"/>
      <family val="2"/>
    </font>
    <font>
      <i/>
      <sz val="10"/>
      <name val="Arial Narrow"/>
      <family val="2"/>
    </font>
    <font>
      <sz val="10"/>
      <color indexed="10"/>
      <name val="Arial Narrow"/>
      <family val="2"/>
    </font>
    <font>
      <b/>
      <sz val="10"/>
      <color indexed="10"/>
      <name val="Arial"/>
      <family val="2"/>
    </font>
    <font>
      <b/>
      <i/>
      <sz val="12"/>
      <name val="Arial"/>
      <family val="2"/>
    </font>
    <font>
      <b/>
      <sz val="14"/>
      <name val="Arial Cyr"/>
      <family val="0"/>
    </font>
    <font>
      <b/>
      <sz val="14"/>
      <name val="Arial"/>
      <family val="2"/>
    </font>
    <font>
      <b/>
      <sz val="8"/>
      <name val="Arial Narrow"/>
      <family val="2"/>
    </font>
    <font>
      <b/>
      <sz val="11"/>
      <name val="Arial Narrow"/>
      <family val="2"/>
    </font>
    <font>
      <b/>
      <sz val="11"/>
      <name val="Arial Cyr"/>
      <family val="0"/>
    </font>
    <font>
      <b/>
      <sz val="12"/>
      <name val="Arial Cyr"/>
      <family val="0"/>
    </font>
    <font>
      <b/>
      <sz val="12"/>
      <color indexed="9"/>
      <name val="Arial Cyr"/>
      <family val="0"/>
    </font>
    <font>
      <b/>
      <sz val="9"/>
      <name val="Arial Narrow"/>
      <family val="2"/>
    </font>
    <font>
      <b/>
      <sz val="9"/>
      <name val="Arial"/>
      <family val="2"/>
    </font>
    <font>
      <sz val="12"/>
      <color indexed="10"/>
      <name val="Arial"/>
      <family val="2"/>
    </font>
    <font>
      <sz val="12"/>
      <color indexed="10"/>
      <name val="Arial Narrow"/>
      <family val="2"/>
    </font>
    <font>
      <sz val="14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name val=" Arial Narrov"/>
      <family val="0"/>
    </font>
    <font>
      <b/>
      <i/>
      <sz val="12"/>
      <name val="Arial Narrow"/>
      <family val="2"/>
    </font>
    <font>
      <b/>
      <sz val="12"/>
      <color indexed="9"/>
      <name val="Arial"/>
      <family val="2"/>
    </font>
    <font>
      <i/>
      <sz val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color indexed="12"/>
      <name val="Arial"/>
      <family val="2"/>
    </font>
    <font>
      <sz val="11"/>
      <name val="Arial Narrow"/>
      <family val="2"/>
    </font>
    <font>
      <sz val="10"/>
      <color indexed="9"/>
      <name val="Arial Narrow"/>
      <family val="2"/>
    </font>
    <font>
      <b/>
      <sz val="14"/>
      <color indexed="9"/>
      <name val="Arial Narrow"/>
      <family val="2"/>
    </font>
    <font>
      <b/>
      <sz val="12"/>
      <color indexed="9"/>
      <name val="Arial Narrow"/>
      <family val="2"/>
    </font>
    <font>
      <sz val="11"/>
      <color indexed="9"/>
      <name val="Arial Narrow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1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>
        <color indexed="10"/>
      </left>
      <right style="medium">
        <color indexed="10"/>
      </right>
      <top>
        <color indexed="63"/>
      </top>
      <bottom style="medium">
        <color indexed="10"/>
      </bottom>
    </border>
    <border>
      <left style="medium">
        <color indexed="12"/>
      </left>
      <right style="medium">
        <color indexed="12"/>
      </right>
      <top>
        <color indexed="63"/>
      </top>
      <bottom style="medium">
        <color indexed="1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>
        <color indexed="10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2"/>
      </left>
      <right style="medium">
        <color indexed="12"/>
      </right>
      <top style="medium">
        <color indexed="12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5" borderId="0" applyNumberFormat="0" applyBorder="0" applyAlignment="0" applyProtection="0"/>
    <xf numFmtId="0" fontId="49" fillId="8" borderId="0" applyNumberFormat="0" applyBorder="0" applyAlignment="0" applyProtection="0"/>
    <xf numFmtId="0" fontId="49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9" borderId="0" applyNumberFormat="0" applyBorder="0" applyAlignment="0" applyProtection="0"/>
    <xf numFmtId="0" fontId="40" fillId="7" borderId="1" applyNumberFormat="0" applyAlignment="0" applyProtection="0"/>
    <xf numFmtId="0" fontId="41" fillId="20" borderId="2" applyNumberFormat="0" applyAlignment="0" applyProtection="0"/>
    <xf numFmtId="0" fontId="42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4" fillId="21" borderId="7" applyNumberFormat="0" applyAlignment="0" applyProtection="0"/>
    <xf numFmtId="0" fontId="33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8" fillId="3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4" borderId="0" applyNumberFormat="0" applyBorder="0" applyAlignment="0" applyProtection="0"/>
  </cellStyleXfs>
  <cellXfs count="410"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5" fillId="0" borderId="15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49" fontId="0" fillId="0" borderId="0" xfId="0" applyNumberForma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1" xfId="0" applyNumberFormat="1" applyBorder="1" applyAlignment="1">
      <alignment horizontal="left" vertical="center"/>
    </xf>
    <xf numFmtId="49" fontId="0" fillId="0" borderId="10" xfId="0" applyNumberFormat="1" applyBorder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/>
    </xf>
    <xf numFmtId="49" fontId="1" fillId="0" borderId="0" xfId="0" applyNumberFormat="1" applyFont="1" applyBorder="1" applyAlignment="1">
      <alignment vertical="center" wrapText="1"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0" fontId="3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0" fillId="0" borderId="0" xfId="0" applyNumberFormat="1" applyBorder="1" applyAlignment="1">
      <alignment horizontal="center" vertical="center"/>
    </xf>
    <xf numFmtId="0" fontId="0" fillId="0" borderId="0" xfId="0" applyNumberFormat="1" applyAlignment="1">
      <alignment/>
    </xf>
    <xf numFmtId="0" fontId="7" fillId="0" borderId="0" xfId="42" applyFont="1" applyAlignment="1" applyProtection="1">
      <alignment vertical="center"/>
      <protection/>
    </xf>
    <xf numFmtId="0" fontId="11" fillId="0" borderId="0" xfId="42" applyFont="1" applyAlignment="1" applyProtection="1">
      <alignment vertical="center"/>
      <protection/>
    </xf>
    <xf numFmtId="0" fontId="0" fillId="0" borderId="0" xfId="0" applyNumberFormat="1" applyAlignment="1">
      <alignment horizontal="center"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11" fillId="0" borderId="0" xfId="42" applyFont="1" applyBorder="1" applyAlignment="1" applyProtection="1">
      <alignment horizontal="left" vertical="center"/>
      <protection/>
    </xf>
    <xf numFmtId="0" fontId="11" fillId="0" borderId="0" xfId="42" applyFont="1" applyBorder="1" applyAlignment="1" applyProtection="1">
      <alignment vertical="center"/>
      <protection/>
    </xf>
    <xf numFmtId="0" fontId="10" fillId="0" borderId="0" xfId="0" applyFont="1" applyAlignment="1">
      <alignment/>
    </xf>
    <xf numFmtId="0" fontId="0" fillId="0" borderId="0" xfId="42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18" fillId="0" borderId="2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left"/>
    </xf>
    <xf numFmtId="0" fontId="22" fillId="0" borderId="23" xfId="0" applyFont="1" applyBorder="1" applyAlignment="1">
      <alignment horizontal="left"/>
    </xf>
    <xf numFmtId="0" fontId="23" fillId="0" borderId="24" xfId="0" applyFont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78" fontId="21" fillId="0" borderId="0" xfId="43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42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>
      <alignment vertical="center" wrapText="1"/>
    </xf>
    <xf numFmtId="178" fontId="20" fillId="0" borderId="0" xfId="43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justify" wrapText="1"/>
    </xf>
    <xf numFmtId="0" fontId="5" fillId="0" borderId="0" xfId="42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9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ill="1" applyBorder="1" applyAlignment="1">
      <alignment/>
    </xf>
    <xf numFmtId="49" fontId="0" fillId="0" borderId="0" xfId="0" applyNumberFormat="1" applyFill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6" fillId="0" borderId="0" xfId="0" applyFont="1" applyAlignment="1">
      <alignment/>
    </xf>
    <xf numFmtId="0" fontId="0" fillId="0" borderId="0" xfId="0" applyAlignment="1">
      <alignment horizontal="right"/>
    </xf>
    <xf numFmtId="0" fontId="26" fillId="0" borderId="11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10" xfId="0" applyFont="1" applyBorder="1" applyAlignment="1">
      <alignment/>
    </xf>
    <xf numFmtId="0" fontId="5" fillId="0" borderId="0" xfId="42" applyFont="1" applyBorder="1" applyAlignment="1" applyProtection="1">
      <alignment horizontal="left"/>
      <protection/>
    </xf>
    <xf numFmtId="0" fontId="14" fillId="0" borderId="0" xfId="0" applyFont="1" applyAlignment="1">
      <alignment/>
    </xf>
    <xf numFmtId="0" fontId="10" fillId="0" borderId="0" xfId="42" applyFont="1" applyAlignment="1" applyProtection="1">
      <alignment/>
      <protection/>
    </xf>
    <xf numFmtId="0" fontId="14" fillId="0" borderId="0" xfId="42" applyFont="1" applyBorder="1" applyAlignment="1" applyProtection="1">
      <alignment/>
      <protection/>
    </xf>
    <xf numFmtId="0" fontId="29" fillId="0" borderId="0" xfId="0" applyFont="1" applyAlignment="1">
      <alignment/>
    </xf>
    <xf numFmtId="0" fontId="6" fillId="0" borderId="0" xfId="42" applyFont="1" applyAlignment="1" applyProtection="1">
      <alignment horizontal="left" vertical="center"/>
      <protection/>
    </xf>
    <xf numFmtId="0" fontId="32" fillId="0" borderId="0" xfId="0" applyFont="1" applyAlignment="1">
      <alignment/>
    </xf>
    <xf numFmtId="0" fontId="1" fillId="0" borderId="0" xfId="0" applyNumberFormat="1" applyFont="1" applyBorder="1" applyAlignment="1">
      <alignment horizontal="center" vertical="center" wrapText="1"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26" fillId="0" borderId="0" xfId="0" applyFont="1" applyAlignment="1">
      <alignment/>
    </xf>
    <xf numFmtId="0" fontId="0" fillId="0" borderId="0" xfId="0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1" fillId="0" borderId="25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1" fillId="3" borderId="24" xfId="0" applyNumberFormat="1" applyFont="1" applyFill="1" applyBorder="1" applyAlignment="1">
      <alignment horizontal="center" vertical="center" wrapText="1"/>
    </xf>
    <xf numFmtId="49" fontId="0" fillId="0" borderId="27" xfId="0" applyNumberFormat="1" applyBorder="1" applyAlignment="1">
      <alignment horizontal="center" vertical="center"/>
    </xf>
    <xf numFmtId="49" fontId="0" fillId="0" borderId="13" xfId="0" applyNumberFormat="1" applyBorder="1" applyAlignment="1">
      <alignment horizontal="center"/>
    </xf>
    <xf numFmtId="49" fontId="5" fillId="0" borderId="28" xfId="0" applyNumberFormat="1" applyFont="1" applyBorder="1" applyAlignment="1">
      <alignment horizontal="center" vertical="center"/>
    </xf>
    <xf numFmtId="49" fontId="0" fillId="0" borderId="29" xfId="0" applyNumberFormat="1" applyBorder="1" applyAlignment="1">
      <alignment horizontal="left" vertical="center"/>
    </xf>
    <xf numFmtId="0" fontId="2" fillId="0" borderId="30" xfId="0" applyNumberFormat="1" applyFont="1" applyBorder="1" applyAlignment="1">
      <alignment horizontal="center" vertical="center" wrapText="1"/>
    </xf>
    <xf numFmtId="0" fontId="2" fillId="0" borderId="31" xfId="0" applyNumberFormat="1" applyFont="1" applyBorder="1" applyAlignment="1">
      <alignment horizontal="center" vertical="center" wrapText="1"/>
    </xf>
    <xf numFmtId="0" fontId="2" fillId="3" borderId="17" xfId="0" applyNumberFormat="1" applyFont="1" applyFill="1" applyBorder="1" applyAlignment="1">
      <alignment horizontal="center" vertical="center" wrapText="1"/>
    </xf>
    <xf numFmtId="0" fontId="5" fillId="0" borderId="0" xfId="42" applyFont="1" applyFill="1" applyBorder="1" applyAlignment="1">
      <alignment/>
    </xf>
    <xf numFmtId="0" fontId="14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2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10" fillId="0" borderId="0" xfId="42" applyFont="1" applyFill="1" applyAlignment="1" applyProtection="1">
      <alignment horizontal="center"/>
      <protection/>
    </xf>
    <xf numFmtId="0" fontId="2" fillId="0" borderId="31" xfId="0" applyNumberFormat="1" applyFont="1" applyFill="1" applyBorder="1" applyAlignment="1">
      <alignment horizontal="center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0" fontId="2" fillId="0" borderId="30" xfId="0" applyNumberFormat="1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0" fontId="5" fillId="0" borderId="12" xfId="0" applyFont="1" applyBorder="1" applyAlignment="1">
      <alignment/>
    </xf>
    <xf numFmtId="0" fontId="0" fillId="0" borderId="29" xfId="0" applyBorder="1" applyAlignment="1">
      <alignment/>
    </xf>
    <xf numFmtId="49" fontId="0" fillId="0" borderId="12" xfId="0" applyNumberFormat="1" applyBorder="1" applyAlignment="1">
      <alignment horizontal="left" vertical="center"/>
    </xf>
    <xf numFmtId="49" fontId="0" fillId="0" borderId="14" xfId="0" applyNumberFormat="1" applyBorder="1" applyAlignment="1">
      <alignment horizontal="left" vertical="center"/>
    </xf>
    <xf numFmtId="0" fontId="5" fillId="0" borderId="0" xfId="0" applyFont="1" applyBorder="1" applyAlignment="1">
      <alignment/>
    </xf>
    <xf numFmtId="0" fontId="0" fillId="0" borderId="32" xfId="42" applyFont="1" applyBorder="1" applyAlignment="1" applyProtection="1">
      <alignment horizontal="center" vertical="center" wrapText="1"/>
      <protection/>
    </xf>
    <xf numFmtId="0" fontId="7" fillId="0" borderId="33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left" vertical="center" wrapText="1"/>
      <protection/>
    </xf>
    <xf numFmtId="0" fontId="7" fillId="0" borderId="34" xfId="0" applyFont="1" applyBorder="1" applyAlignment="1">
      <alignment horizontal="left" vertical="center" wrapText="1"/>
    </xf>
    <xf numFmtId="0" fontId="25" fillId="0" borderId="35" xfId="0" applyFont="1" applyBorder="1" applyAlignment="1">
      <alignment horizontal="center" vertical="center" wrapText="1"/>
    </xf>
    <xf numFmtId="0" fontId="6" fillId="0" borderId="36" xfId="0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 wrapText="1"/>
    </xf>
    <xf numFmtId="0" fontId="0" fillId="0" borderId="33" xfId="42" applyFont="1" applyBorder="1" applyAlignment="1" applyProtection="1">
      <alignment horizontal="center" vertical="center" wrapText="1"/>
      <protection/>
    </xf>
    <xf numFmtId="0" fontId="7" fillId="0" borderId="34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49" fontId="6" fillId="0" borderId="33" xfId="0" applyNumberFormat="1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25" fillId="0" borderId="36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0" fillId="0" borderId="32" xfId="42" applyFont="1" applyBorder="1" applyAlignment="1" applyProtection="1">
      <alignment horizontal="left" vertical="center" wrapText="1"/>
      <protection/>
    </xf>
    <xf numFmtId="0" fontId="7" fillId="0" borderId="33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32" xfId="42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5" fillId="0" borderId="34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7" fillId="0" borderId="41" xfId="0" applyFont="1" applyBorder="1" applyAlignment="1">
      <alignment horizontal="center" vertical="center" wrapText="1"/>
    </xf>
    <xf numFmtId="49" fontId="6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center" vertical="center" wrapText="1"/>
      <protection/>
    </xf>
    <xf numFmtId="49" fontId="7" fillId="0" borderId="41" xfId="0" applyNumberFormat="1" applyFont="1" applyBorder="1" applyAlignment="1">
      <alignment horizontal="center" vertical="center" wrapText="1"/>
    </xf>
    <xf numFmtId="0" fontId="0" fillId="0" borderId="41" xfId="42" applyFont="1" applyBorder="1" applyAlignment="1" applyProtection="1">
      <alignment horizontal="left" vertical="center" wrapText="1"/>
      <protection/>
    </xf>
    <xf numFmtId="49" fontId="10" fillId="0" borderId="0" xfId="0" applyNumberFormat="1" applyFont="1" applyBorder="1" applyAlignment="1">
      <alignment horizontal="center" vertical="center"/>
    </xf>
    <xf numFmtId="0" fontId="10" fillId="0" borderId="0" xfId="42" applyFont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 wrapText="1"/>
    </xf>
    <xf numFmtId="0" fontId="25" fillId="0" borderId="42" xfId="0" applyFont="1" applyBorder="1" applyAlignment="1">
      <alignment horizontal="center" vertical="center" wrapText="1"/>
    </xf>
    <xf numFmtId="0" fontId="25" fillId="0" borderId="43" xfId="0" applyFont="1" applyBorder="1" applyAlignment="1">
      <alignment horizontal="center" vertical="center" wrapText="1"/>
    </xf>
    <xf numFmtId="0" fontId="1" fillId="0" borderId="32" xfId="42" applyFont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5" fillId="0" borderId="39" xfId="0" applyFont="1" applyBorder="1" applyAlignment="1">
      <alignment horizontal="center" vertical="center" wrapText="1"/>
    </xf>
    <xf numFmtId="0" fontId="25" fillId="0" borderId="40" xfId="0" applyFont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0" fontId="24" fillId="0" borderId="41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center" wrapText="1"/>
    </xf>
    <xf numFmtId="0" fontId="25" fillId="0" borderId="41" xfId="0" applyFont="1" applyBorder="1" applyAlignment="1">
      <alignment horizontal="center" vertical="center" wrapText="1"/>
    </xf>
    <xf numFmtId="0" fontId="10" fillId="0" borderId="44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45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0" fontId="25" fillId="0" borderId="33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41" xfId="0" applyFont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178" fontId="20" fillId="0" borderId="22" xfId="43" applyFont="1" applyBorder="1" applyAlignment="1">
      <alignment horizontal="center" vertical="center" wrapText="1"/>
    </xf>
    <xf numFmtId="178" fontId="20" fillId="0" borderId="46" xfId="43" applyFont="1" applyBorder="1" applyAlignment="1">
      <alignment horizontal="center" vertical="center" wrapText="1"/>
    </xf>
    <xf numFmtId="49" fontId="20" fillId="0" borderId="47" xfId="43" applyNumberFormat="1" applyFont="1" applyBorder="1" applyAlignment="1">
      <alignment horizontal="center" vertical="center" wrapText="1"/>
    </xf>
    <xf numFmtId="0" fontId="20" fillId="0" borderId="48" xfId="43" applyNumberFormat="1" applyFont="1" applyBorder="1" applyAlignment="1">
      <alignment horizontal="center" vertical="center" wrapText="1"/>
    </xf>
    <xf numFmtId="178" fontId="21" fillId="24" borderId="49" xfId="43" applyFont="1" applyFill="1" applyBorder="1" applyAlignment="1">
      <alignment horizontal="center" vertical="center" wrapText="1"/>
    </xf>
    <xf numFmtId="178" fontId="21" fillId="24" borderId="46" xfId="43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178" fontId="20" fillId="0" borderId="10" xfId="43" applyFont="1" applyBorder="1" applyAlignment="1">
      <alignment horizontal="center" vertical="center" wrapText="1"/>
    </xf>
    <xf numFmtId="178" fontId="20" fillId="0" borderId="50" xfId="43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51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178" fontId="21" fillId="17" borderId="22" xfId="43" applyFont="1" applyFill="1" applyBorder="1" applyAlignment="1">
      <alignment horizontal="center" vertical="center" wrapText="1"/>
    </xf>
    <xf numFmtId="178" fontId="21" fillId="17" borderId="46" xfId="43" applyFont="1" applyFill="1" applyBorder="1" applyAlignment="1">
      <alignment horizontal="center" vertical="center" wrapText="1"/>
    </xf>
    <xf numFmtId="0" fontId="1" fillId="0" borderId="39" xfId="0" applyFont="1" applyBorder="1" applyAlignment="1">
      <alignment horizontal="left" vertical="center" wrapText="1"/>
    </xf>
    <xf numFmtId="0" fontId="1" fillId="0" borderId="40" xfId="0" applyFont="1" applyBorder="1" applyAlignment="1">
      <alignment horizontal="left" vertical="center" wrapText="1"/>
    </xf>
    <xf numFmtId="178" fontId="20" fillId="0" borderId="52" xfId="43" applyFont="1" applyBorder="1" applyAlignment="1">
      <alignment horizontal="center" vertical="center" wrapText="1"/>
    </xf>
    <xf numFmtId="0" fontId="20" fillId="0" borderId="47" xfId="43" applyNumberFormat="1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0" xfId="42" applyFont="1" applyAlignment="1" applyProtection="1">
      <alignment horizontal="center" vertical="center"/>
      <protection/>
    </xf>
    <xf numFmtId="0" fontId="15" fillId="0" borderId="0" xfId="0" applyFont="1" applyAlignment="1">
      <alignment horizontal="center" vertical="center"/>
    </xf>
    <xf numFmtId="0" fontId="16" fillId="0" borderId="0" xfId="42" applyNumberFormat="1" applyFont="1" applyAlignment="1" applyProtection="1">
      <alignment horizontal="center" vertical="center" wrapText="1"/>
      <protection/>
    </xf>
    <xf numFmtId="0" fontId="16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center" vertical="center" wrapText="1"/>
    </xf>
    <xf numFmtId="0" fontId="51" fillId="0" borderId="53" xfId="0" applyFont="1" applyBorder="1" applyAlignment="1">
      <alignment horizontal="center" vertical="center" wrapText="1"/>
    </xf>
    <xf numFmtId="0" fontId="51" fillId="0" borderId="54" xfId="0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51" fillId="0" borderId="5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49" fontId="6" fillId="0" borderId="57" xfId="0" applyNumberFormat="1" applyFont="1" applyBorder="1" applyAlignment="1">
      <alignment horizontal="center" vertical="center" wrapText="1"/>
    </xf>
    <xf numFmtId="49" fontId="6" fillId="0" borderId="58" xfId="0" applyNumberFormat="1" applyFont="1" applyBorder="1" applyAlignment="1">
      <alignment horizontal="center" vertical="center" wrapText="1"/>
    </xf>
    <xf numFmtId="49" fontId="6" fillId="0" borderId="59" xfId="0" applyNumberFormat="1" applyFont="1" applyBorder="1" applyAlignment="1">
      <alignment horizontal="center" vertical="center" wrapText="1"/>
    </xf>
    <xf numFmtId="0" fontId="13" fillId="0" borderId="6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49" fontId="6" fillId="0" borderId="62" xfId="0" applyNumberFormat="1" applyFont="1" applyBorder="1" applyAlignment="1">
      <alignment horizontal="center" vertical="center" wrapText="1"/>
    </xf>
    <xf numFmtId="0" fontId="51" fillId="0" borderId="40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5" fillId="0" borderId="0" xfId="42" applyFont="1" applyAlignment="1" applyProtection="1">
      <alignment horizontal="center" vertical="center" wrapText="1"/>
      <protection/>
    </xf>
    <xf numFmtId="0" fontId="16" fillId="0" borderId="0" xfId="42" applyFont="1" applyBorder="1" applyAlignment="1" applyProtection="1">
      <alignment horizontal="center" vertical="center" wrapText="1"/>
      <protection/>
    </xf>
    <xf numFmtId="0" fontId="3" fillId="0" borderId="0" xfId="42" applyNumberFormat="1" applyFont="1" applyAlignment="1" applyProtection="1">
      <alignment horizontal="center" vertical="center" wrapText="1"/>
      <protection/>
    </xf>
    <xf numFmtId="0" fontId="0" fillId="0" borderId="0" xfId="42" applyFont="1" applyAlignment="1" applyProtection="1">
      <alignment horizontal="center" vertical="center" wrapText="1"/>
      <protection/>
    </xf>
    <xf numFmtId="0" fontId="1" fillId="0" borderId="36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3" fillId="0" borderId="3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 wrapText="1"/>
    </xf>
    <xf numFmtId="0" fontId="13" fillId="0" borderId="63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10" fillId="0" borderId="0" xfId="42" applyFont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6" fillId="0" borderId="17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49" fontId="1" fillId="0" borderId="17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6" fillId="0" borderId="22" xfId="42" applyFont="1" applyBorder="1" applyAlignment="1" applyProtection="1">
      <alignment horizontal="left" vertical="center" wrapText="1"/>
      <protection/>
    </xf>
    <xf numFmtId="0" fontId="6" fillId="0" borderId="23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49" xfId="42" applyFont="1" applyBorder="1" applyAlignment="1" applyProtection="1">
      <alignment horizontal="left" vertical="center" wrapText="1"/>
      <protection/>
    </xf>
    <xf numFmtId="0" fontId="6" fillId="0" borderId="46" xfId="0" applyFont="1" applyBorder="1" applyAlignment="1">
      <alignment horizontal="left" vertical="center" wrapText="1"/>
    </xf>
    <xf numFmtId="0" fontId="6" fillId="0" borderId="46" xfId="0" applyFont="1" applyBorder="1" applyAlignment="1">
      <alignment horizontal="center" vertical="center" wrapText="1"/>
    </xf>
    <xf numFmtId="0" fontId="53" fillId="0" borderId="49" xfId="42" applyFont="1" applyBorder="1" applyAlignment="1" applyProtection="1">
      <alignment horizontal="left" vertical="center" wrapText="1"/>
      <protection/>
    </xf>
    <xf numFmtId="0" fontId="53" fillId="0" borderId="46" xfId="0" applyFont="1" applyBorder="1" applyAlignment="1">
      <alignment horizontal="left" vertical="center" wrapText="1"/>
    </xf>
    <xf numFmtId="0" fontId="53" fillId="0" borderId="49" xfId="42" applyFont="1" applyBorder="1" applyAlignment="1" applyProtection="1">
      <alignment horizontal="center" vertical="center" wrapText="1"/>
      <protection/>
    </xf>
    <xf numFmtId="0" fontId="53" fillId="0" borderId="46" xfId="0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/>
    </xf>
    <xf numFmtId="0" fontId="27" fillId="24" borderId="18" xfId="0" applyFont="1" applyFill="1" applyBorder="1" applyAlignment="1">
      <alignment horizontal="center" vertical="center"/>
    </xf>
    <xf numFmtId="0" fontId="27" fillId="24" borderId="65" xfId="0" applyFont="1" applyFill="1" applyBorder="1" applyAlignment="1">
      <alignment horizontal="center" vertical="center"/>
    </xf>
    <xf numFmtId="0" fontId="27" fillId="24" borderId="66" xfId="0" applyFont="1" applyFill="1" applyBorder="1" applyAlignment="1">
      <alignment horizontal="center" vertical="center"/>
    </xf>
    <xf numFmtId="0" fontId="26" fillId="0" borderId="67" xfId="0" applyFont="1" applyBorder="1" applyAlignment="1">
      <alignment horizontal="center" vertical="center" wrapText="1"/>
    </xf>
    <xf numFmtId="0" fontId="26" fillId="0" borderId="68" xfId="0" applyFont="1" applyBorder="1" applyAlignment="1">
      <alignment horizontal="center" vertical="center" wrapText="1"/>
    </xf>
    <xf numFmtId="0" fontId="27" fillId="25" borderId="18" xfId="0" applyFont="1" applyFill="1" applyBorder="1" applyAlignment="1">
      <alignment horizontal="center" vertical="center"/>
    </xf>
    <xf numFmtId="0" fontId="27" fillId="25" borderId="65" xfId="0" applyFont="1" applyFill="1" applyBorder="1" applyAlignment="1">
      <alignment horizontal="center" vertical="center"/>
    </xf>
    <xf numFmtId="0" fontId="27" fillId="25" borderId="66" xfId="0" applyFont="1" applyFill="1" applyBorder="1" applyAlignment="1">
      <alignment horizontal="center" vertical="center"/>
    </xf>
    <xf numFmtId="0" fontId="14" fillId="26" borderId="69" xfId="42" applyFont="1" applyFill="1" applyBorder="1" applyAlignment="1" applyProtection="1">
      <alignment horizontal="center" vertical="center" wrapText="1"/>
      <protection/>
    </xf>
    <xf numFmtId="0" fontId="14" fillId="26" borderId="19" xfId="42" applyFont="1" applyFill="1" applyBorder="1" applyAlignment="1" applyProtection="1">
      <alignment horizontal="center" vertical="center" wrapText="1"/>
      <protection/>
    </xf>
    <xf numFmtId="0" fontId="14" fillId="26" borderId="70" xfId="42" applyFont="1" applyFill="1" applyBorder="1" applyAlignment="1" applyProtection="1">
      <alignment horizontal="center" vertical="center" wrapText="1"/>
      <protection/>
    </xf>
    <xf numFmtId="0" fontId="0" fillId="0" borderId="71" xfId="42" applyFont="1" applyBorder="1" applyAlignment="1" applyProtection="1">
      <alignment horizontal="center" vertical="center" wrapText="1"/>
      <protection/>
    </xf>
    <xf numFmtId="0" fontId="26" fillId="0" borderId="0" xfId="0" applyFont="1" applyAlignment="1">
      <alignment horizontal="center" vertical="center"/>
    </xf>
    <xf numFmtId="0" fontId="27" fillId="17" borderId="18" xfId="0" applyFont="1" applyFill="1" applyBorder="1" applyAlignment="1">
      <alignment horizontal="center" vertical="center"/>
    </xf>
    <xf numFmtId="0" fontId="27" fillId="17" borderId="65" xfId="0" applyFont="1" applyFill="1" applyBorder="1" applyAlignment="1">
      <alignment horizontal="center" vertical="center"/>
    </xf>
    <xf numFmtId="0" fontId="27" fillId="17" borderId="66" xfId="0" applyFont="1" applyFill="1" applyBorder="1" applyAlignment="1">
      <alignment horizontal="center" vertical="center"/>
    </xf>
    <xf numFmtId="0" fontId="31" fillId="24" borderId="0" xfId="42" applyFont="1" applyFill="1" applyBorder="1" applyAlignment="1" applyProtection="1">
      <alignment horizontal="center" vertical="center"/>
      <protection/>
    </xf>
    <xf numFmtId="0" fontId="28" fillId="0" borderId="71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71" xfId="0" applyFont="1" applyBorder="1" applyAlignment="1">
      <alignment horizontal="center" vertical="center" wrapText="1"/>
    </xf>
    <xf numFmtId="0" fontId="26" fillId="0" borderId="67" xfId="0" applyFont="1" applyBorder="1" applyAlignment="1">
      <alignment horizontal="center" vertical="center" wrapText="1"/>
    </xf>
    <xf numFmtId="0" fontId="26" fillId="0" borderId="66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72" xfId="0" applyFont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26" fillId="0" borderId="68" xfId="0" applyFont="1" applyFill="1" applyBorder="1" applyAlignment="1">
      <alignment horizontal="center" vertical="center" wrapText="1"/>
    </xf>
    <xf numFmtId="0" fontId="26" fillId="0" borderId="16" xfId="0" applyFont="1" applyFill="1" applyBorder="1" applyAlignment="1">
      <alignment horizontal="center" vertical="center" wrapText="1"/>
    </xf>
    <xf numFmtId="0" fontId="26" fillId="0" borderId="72" xfId="0" applyFont="1" applyFill="1" applyBorder="1" applyAlignment="1">
      <alignment horizontal="center" vertical="center" wrapText="1"/>
    </xf>
    <xf numFmtId="0" fontId="31" fillId="24" borderId="64" xfId="0" applyFont="1" applyFill="1" applyBorder="1" applyAlignment="1">
      <alignment horizontal="center" vertical="center" wrapText="1"/>
    </xf>
    <xf numFmtId="0" fontId="31" fillId="24" borderId="48" xfId="0" applyFont="1" applyFill="1" applyBorder="1" applyAlignment="1">
      <alignment horizontal="center" vertical="center" wrapText="1"/>
    </xf>
    <xf numFmtId="0" fontId="31" fillId="17" borderId="47" xfId="0" applyFont="1" applyFill="1" applyBorder="1" applyAlignment="1">
      <alignment horizontal="center" vertical="center" wrapText="1"/>
    </xf>
    <xf numFmtId="0" fontId="31" fillId="17" borderId="64" xfId="0" applyFont="1" applyFill="1" applyBorder="1" applyAlignment="1">
      <alignment horizontal="center" vertical="center" wrapText="1"/>
    </xf>
    <xf numFmtId="0" fontId="55" fillId="0" borderId="73" xfId="0" applyFont="1" applyFill="1" applyBorder="1" applyAlignment="1">
      <alignment horizontal="left" vertical="center" wrapText="1"/>
    </xf>
    <xf numFmtId="0" fontId="55" fillId="0" borderId="24" xfId="0" applyFont="1" applyFill="1" applyBorder="1" applyAlignment="1">
      <alignment horizontal="left" vertical="center" wrapText="1"/>
    </xf>
    <xf numFmtId="0" fontId="3" fillId="0" borderId="7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56" fillId="0" borderId="74" xfId="0" applyFont="1" applyFill="1" applyBorder="1" applyAlignment="1">
      <alignment horizontal="left" vertical="center" wrapText="1"/>
    </xf>
    <xf numFmtId="0" fontId="56" fillId="0" borderId="48" xfId="0" applyFont="1" applyFill="1" applyBorder="1" applyAlignment="1">
      <alignment horizontal="left" vertical="center" wrapText="1"/>
    </xf>
    <xf numFmtId="0" fontId="52" fillId="0" borderId="18" xfId="0" applyFont="1" applyFill="1" applyBorder="1" applyAlignment="1">
      <alignment horizontal="left" vertical="center" wrapText="1"/>
    </xf>
    <xf numFmtId="0" fontId="52" fillId="0" borderId="74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2" fillId="0" borderId="49" xfId="0" applyFont="1" applyFill="1" applyBorder="1" applyAlignment="1">
      <alignment horizontal="left" vertical="center" wrapText="1"/>
    </xf>
    <xf numFmtId="49" fontId="10" fillId="4" borderId="66" xfId="0" applyNumberFormat="1" applyFont="1" applyFill="1" applyBorder="1" applyAlignment="1">
      <alignment horizontal="center" vertical="center"/>
    </xf>
    <xf numFmtId="49" fontId="10" fillId="4" borderId="72" xfId="0" applyNumberFormat="1" applyFont="1" applyFill="1" applyBorder="1" applyAlignment="1">
      <alignment horizontal="center" vertical="center"/>
    </xf>
    <xf numFmtId="0" fontId="54" fillId="24" borderId="17" xfId="0" applyNumberFormat="1" applyFont="1" applyFill="1" applyBorder="1" applyAlignment="1">
      <alignment horizontal="center" vertical="center" wrapText="1"/>
    </xf>
    <xf numFmtId="0" fontId="54" fillId="24" borderId="24" xfId="0" applyNumberFormat="1" applyFont="1" applyFill="1" applyBorder="1" applyAlignment="1">
      <alignment horizontal="center" vertical="center" wrapText="1"/>
    </xf>
    <xf numFmtId="0" fontId="54" fillId="17" borderId="17" xfId="0" applyNumberFormat="1" applyFont="1" applyFill="1" applyBorder="1" applyAlignment="1">
      <alignment horizontal="center" vertical="center" wrapText="1"/>
    </xf>
    <xf numFmtId="0" fontId="54" fillId="17" borderId="24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4" borderId="18" xfId="0" applyNumberFormat="1" applyFont="1" applyFill="1" applyBorder="1" applyAlignment="1">
      <alignment horizontal="center" vertical="center"/>
    </xf>
    <xf numFmtId="0" fontId="3" fillId="4" borderId="67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2" fillId="0" borderId="74" xfId="0" applyFont="1" applyFill="1" applyBorder="1" applyAlignment="1">
      <alignment horizontal="left" vertical="center" wrapText="1"/>
    </xf>
    <xf numFmtId="0" fontId="52" fillId="0" borderId="48" xfId="0" applyFont="1" applyFill="1" applyBorder="1" applyAlignment="1">
      <alignment horizontal="left" vertical="center" wrapText="1"/>
    </xf>
    <xf numFmtId="0" fontId="2" fillId="0" borderId="7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52" fillId="0" borderId="17" xfId="0" applyFont="1" applyFill="1" applyBorder="1" applyAlignment="1">
      <alignment horizontal="center" vertical="center" wrapText="1"/>
    </xf>
    <xf numFmtId="0" fontId="52" fillId="0" borderId="49" xfId="0" applyFont="1" applyFill="1" applyBorder="1" applyAlignment="1">
      <alignment horizontal="center" vertical="center" wrapText="1"/>
    </xf>
    <xf numFmtId="0" fontId="56" fillId="0" borderId="73" xfId="0" applyFont="1" applyFill="1" applyBorder="1" applyAlignment="1">
      <alignment horizontal="center" vertical="center" wrapText="1"/>
    </xf>
    <xf numFmtId="0" fontId="56" fillId="0" borderId="24" xfId="0" applyFont="1" applyFill="1" applyBorder="1" applyAlignment="1">
      <alignment horizontal="center" vertical="center" wrapText="1"/>
    </xf>
    <xf numFmtId="49" fontId="2" fillId="0" borderId="64" xfId="0" applyNumberFormat="1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Fill="1" applyBorder="1" applyAlignment="1">
      <alignment horizontal="center" vertical="center" wrapText="1"/>
    </xf>
    <xf numFmtId="49" fontId="18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26" borderId="64" xfId="0" applyFont="1" applyFill="1" applyBorder="1" applyAlignment="1">
      <alignment horizontal="center" vertical="center" wrapText="1"/>
    </xf>
    <xf numFmtId="0" fontId="2" fillId="4" borderId="64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52" fillId="0" borderId="73" xfId="0" applyFont="1" applyFill="1" applyBorder="1" applyAlignment="1">
      <alignment horizontal="center" vertical="center" wrapText="1"/>
    </xf>
    <xf numFmtId="0" fontId="52" fillId="0" borderId="24" xfId="0" applyFont="1" applyFill="1" applyBorder="1" applyAlignment="1">
      <alignment horizontal="center" vertical="center" wrapText="1"/>
    </xf>
    <xf numFmtId="0" fontId="2" fillId="3" borderId="47" xfId="0" applyFont="1" applyFill="1" applyBorder="1" applyAlignment="1">
      <alignment horizontal="center" vertical="center" wrapText="1"/>
    </xf>
    <xf numFmtId="0" fontId="2" fillId="3" borderId="64" xfId="0" applyFont="1" applyFill="1" applyBorder="1" applyAlignment="1">
      <alignment horizontal="center" vertical="center" wrapText="1"/>
    </xf>
    <xf numFmtId="0" fontId="30" fillId="0" borderId="69" xfId="42" applyNumberFormat="1" applyFont="1" applyFill="1" applyBorder="1" applyAlignment="1" applyProtection="1">
      <alignment horizontal="center" vertical="center" wrapText="1"/>
      <protection/>
    </xf>
    <xf numFmtId="0" fontId="30" fillId="0" borderId="19" xfId="42" applyNumberFormat="1" applyFont="1" applyFill="1" applyBorder="1" applyAlignment="1" applyProtection="1">
      <alignment horizontal="center" vertical="center" wrapText="1"/>
      <protection/>
    </xf>
    <xf numFmtId="0" fontId="30" fillId="0" borderId="70" xfId="42" applyNumberFormat="1" applyFont="1" applyFill="1" applyBorder="1" applyAlignment="1" applyProtection="1">
      <alignment horizontal="center" vertical="center" wrapText="1"/>
      <protection/>
    </xf>
    <xf numFmtId="0" fontId="1" fillId="0" borderId="69" xfId="42" applyNumberFormat="1" applyFont="1" applyBorder="1" applyAlignment="1" applyProtection="1">
      <alignment horizontal="center" vertical="center" wrapText="1"/>
      <protection/>
    </xf>
    <xf numFmtId="0" fontId="1" fillId="0" borderId="19" xfId="42" applyNumberFormat="1" applyFont="1" applyBorder="1" applyAlignment="1" applyProtection="1">
      <alignment horizontal="center" vertical="center" wrapText="1"/>
      <protection/>
    </xf>
    <xf numFmtId="0" fontId="1" fillId="0" borderId="70" xfId="42" applyNumberFormat="1" applyFont="1" applyBorder="1" applyAlignment="1" applyProtection="1">
      <alignment horizontal="center" vertical="center" wrapText="1"/>
      <protection/>
    </xf>
    <xf numFmtId="0" fontId="3" fillId="4" borderId="69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70" xfId="0" applyFont="1" applyFill="1" applyBorder="1" applyAlignment="1">
      <alignment horizontal="center" vertical="center" wrapText="1"/>
    </xf>
    <xf numFmtId="0" fontId="5" fillId="22" borderId="69" xfId="42" applyNumberFormat="1" applyFont="1" applyFill="1" applyBorder="1" applyAlignment="1" applyProtection="1">
      <alignment horizontal="center" vertical="center" wrapText="1"/>
      <protection/>
    </xf>
    <xf numFmtId="0" fontId="5" fillId="22" borderId="19" xfId="42" applyNumberFormat="1" applyFont="1" applyFill="1" applyBorder="1" applyAlignment="1" applyProtection="1">
      <alignment horizontal="center" vertical="center" wrapText="1"/>
      <protection/>
    </xf>
    <xf numFmtId="0" fontId="5" fillId="22" borderId="70" xfId="42" applyNumberFormat="1" applyFont="1" applyFill="1" applyBorder="1" applyAlignment="1" applyProtection="1">
      <alignment horizontal="center" vertical="center" wrapText="1"/>
      <protection/>
    </xf>
    <xf numFmtId="0" fontId="6" fillId="0" borderId="57" xfId="0" applyFont="1" applyFill="1" applyBorder="1" applyAlignment="1">
      <alignment horizontal="center" vertical="center" wrapText="1"/>
    </xf>
    <xf numFmtId="0" fontId="6" fillId="0" borderId="55" xfId="0" applyFont="1" applyFill="1" applyBorder="1" applyAlignment="1">
      <alignment horizontal="center" vertical="center" wrapText="1"/>
    </xf>
    <xf numFmtId="0" fontId="12" fillId="0" borderId="47" xfId="0" applyFont="1" applyFill="1" applyBorder="1" applyAlignment="1">
      <alignment horizontal="center" vertical="center" wrapText="1"/>
    </xf>
    <xf numFmtId="0" fontId="12" fillId="0" borderId="64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 wrapText="1"/>
    </xf>
    <xf numFmtId="0" fontId="5" fillId="0" borderId="36" xfId="0" applyFont="1" applyBorder="1" applyAlignment="1">
      <alignment horizontal="center" vertical="center" textRotation="90"/>
    </xf>
    <xf numFmtId="0" fontId="5" fillId="0" borderId="28" xfId="0" applyFont="1" applyBorder="1" applyAlignment="1">
      <alignment horizontal="center" vertical="center" textRotation="90"/>
    </xf>
    <xf numFmtId="0" fontId="5" fillId="0" borderId="41" xfId="0" applyFont="1" applyBorder="1" applyAlignment="1">
      <alignment horizontal="center" vertical="center" textRotation="90"/>
    </xf>
    <xf numFmtId="0" fontId="12" fillId="0" borderId="74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left" vertical="center" wrapText="1"/>
    </xf>
    <xf numFmtId="0" fontId="6" fillId="0" borderId="59" xfId="0" applyFont="1" applyFill="1" applyBorder="1" applyAlignment="1">
      <alignment horizontal="center" vertical="center" wrapText="1"/>
    </xf>
    <xf numFmtId="0" fontId="12" fillId="0" borderId="48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left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419100</xdr:colOff>
      <xdr:row>21</xdr:row>
      <xdr:rowOff>0</xdr:rowOff>
    </xdr:from>
    <xdr:to>
      <xdr:col>3</xdr:col>
      <xdr:colOff>419100</xdr:colOff>
      <xdr:row>21</xdr:row>
      <xdr:rowOff>0</xdr:rowOff>
    </xdr:to>
    <xdr:sp>
      <xdr:nvSpPr>
        <xdr:cNvPr id="1" name="Line 7"/>
        <xdr:cNvSpPr>
          <a:spLocks/>
        </xdr:cNvSpPr>
      </xdr:nvSpPr>
      <xdr:spPr>
        <a:xfrm>
          <a:off x="1123950" y="43148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314325</xdr:colOff>
      <xdr:row>18</xdr:row>
      <xdr:rowOff>0</xdr:rowOff>
    </xdr:from>
    <xdr:to>
      <xdr:col>21</xdr:col>
      <xdr:colOff>314325</xdr:colOff>
      <xdr:row>18</xdr:row>
      <xdr:rowOff>0</xdr:rowOff>
    </xdr:to>
    <xdr:sp>
      <xdr:nvSpPr>
        <xdr:cNvPr id="2" name="Line 26"/>
        <xdr:cNvSpPr>
          <a:spLocks/>
        </xdr:cNvSpPr>
      </xdr:nvSpPr>
      <xdr:spPr>
        <a:xfrm>
          <a:off x="101250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323850</xdr:colOff>
      <xdr:row>18</xdr:row>
      <xdr:rowOff>0</xdr:rowOff>
    </xdr:from>
    <xdr:to>
      <xdr:col>21</xdr:col>
      <xdr:colOff>323850</xdr:colOff>
      <xdr:row>18</xdr:row>
      <xdr:rowOff>0</xdr:rowOff>
    </xdr:to>
    <xdr:sp>
      <xdr:nvSpPr>
        <xdr:cNvPr id="3" name="Line 27"/>
        <xdr:cNvSpPr>
          <a:spLocks/>
        </xdr:cNvSpPr>
      </xdr:nvSpPr>
      <xdr:spPr>
        <a:xfrm>
          <a:off x="1013460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438150</xdr:colOff>
      <xdr:row>18</xdr:row>
      <xdr:rowOff>0</xdr:rowOff>
    </xdr:from>
    <xdr:to>
      <xdr:col>20</xdr:col>
      <xdr:colOff>438150</xdr:colOff>
      <xdr:row>18</xdr:row>
      <xdr:rowOff>0</xdr:rowOff>
    </xdr:to>
    <xdr:sp>
      <xdr:nvSpPr>
        <xdr:cNvPr id="4" name="Line 30"/>
        <xdr:cNvSpPr>
          <a:spLocks/>
        </xdr:cNvSpPr>
      </xdr:nvSpPr>
      <xdr:spPr>
        <a:xfrm>
          <a:off x="9734550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409575</xdr:colOff>
      <xdr:row>18</xdr:row>
      <xdr:rowOff>0</xdr:rowOff>
    </xdr:from>
    <xdr:to>
      <xdr:col>20</xdr:col>
      <xdr:colOff>409575</xdr:colOff>
      <xdr:row>18</xdr:row>
      <xdr:rowOff>0</xdr:rowOff>
    </xdr:to>
    <xdr:sp>
      <xdr:nvSpPr>
        <xdr:cNvPr id="5" name="Line 31"/>
        <xdr:cNvSpPr>
          <a:spLocks/>
        </xdr:cNvSpPr>
      </xdr:nvSpPr>
      <xdr:spPr>
        <a:xfrm>
          <a:off x="9705975" y="383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161925</xdr:colOff>
      <xdr:row>41</xdr:row>
      <xdr:rowOff>133350</xdr:rowOff>
    </xdr:from>
    <xdr:to>
      <xdr:col>31</xdr:col>
      <xdr:colOff>571500</xdr:colOff>
      <xdr:row>41</xdr:row>
      <xdr:rowOff>133350</xdr:rowOff>
    </xdr:to>
    <xdr:sp>
      <xdr:nvSpPr>
        <xdr:cNvPr id="6" name="Line 42"/>
        <xdr:cNvSpPr>
          <a:spLocks/>
        </xdr:cNvSpPr>
      </xdr:nvSpPr>
      <xdr:spPr>
        <a:xfrm>
          <a:off x="15916275" y="76009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19050</xdr:colOff>
      <xdr:row>2</xdr:row>
      <xdr:rowOff>9525</xdr:rowOff>
    </xdr:from>
    <xdr:to>
      <xdr:col>15</xdr:col>
      <xdr:colOff>514350</xdr:colOff>
      <xdr:row>3</xdr:row>
      <xdr:rowOff>152400</xdr:rowOff>
    </xdr:to>
    <xdr:sp>
      <xdr:nvSpPr>
        <xdr:cNvPr id="7" name="Rectangle 88"/>
        <xdr:cNvSpPr>
          <a:spLocks/>
        </xdr:cNvSpPr>
      </xdr:nvSpPr>
      <xdr:spPr>
        <a:xfrm>
          <a:off x="5343525" y="1171575"/>
          <a:ext cx="2009775" cy="3905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Results </a:t>
          </a:r>
          <a:r>
            <a:rPr lang="en-US" cap="none" sz="1100" b="1" i="0" u="none" baseline="0">
              <a:latin typeface="Arial"/>
              <a:ea typeface="Arial"/>
              <a:cs typeface="Arial"/>
            </a:rPr>
            <a:t>        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                                                                       Resultat/Platzierungen</a:t>
          </a:r>
        </a:p>
      </xdr:txBody>
    </xdr:sp>
    <xdr:clientData/>
  </xdr:twoCellAnchor>
  <xdr:twoCellAnchor>
    <xdr:from>
      <xdr:col>0</xdr:col>
      <xdr:colOff>238125</xdr:colOff>
      <xdr:row>0</xdr:row>
      <xdr:rowOff>0</xdr:rowOff>
    </xdr:from>
    <xdr:to>
      <xdr:col>3</xdr:col>
      <xdr:colOff>1295400</xdr:colOff>
      <xdr:row>2</xdr:row>
      <xdr:rowOff>19050</xdr:rowOff>
    </xdr:to>
    <xdr:grpSp>
      <xdr:nvGrpSpPr>
        <xdr:cNvPr id="8" name="Group 100"/>
        <xdr:cNvGrpSpPr>
          <a:grpSpLocks/>
        </xdr:cNvGrpSpPr>
      </xdr:nvGrpSpPr>
      <xdr:grpSpPr>
        <a:xfrm>
          <a:off x="238125" y="0"/>
          <a:ext cx="1762125" cy="1181100"/>
          <a:chOff x="4" y="0"/>
          <a:chExt cx="185" cy="124"/>
        </a:xfrm>
        <a:solidFill>
          <a:srgbClr val="FFFFFF"/>
        </a:solidFill>
      </xdr:grpSpPr>
      <xdr:pic>
        <xdr:nvPicPr>
          <xdr:cNvPr id="9" name="Picture 10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108" y="0"/>
            <a:ext cx="68" cy="8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10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34" y="12"/>
            <a:ext cx="67" cy="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1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4" y="86"/>
            <a:ext cx="185" cy="3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taly\Desktop\&#1055;-&#1074;&#1086;%20&#1045;&#1074;&#1088;&#1086;&#1087;&#1099;%202012%20&#1041;&#1091;&#1093;&#1072;&#1088;&#1077;&#1089;&#1090;\&#1102;&#1085;&#1086;&#1096;&#1080;%20&#1076;&#1077;&#1074;&#1091;&#1096;&#1082;&#1080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European Championship among  youth (M-F)  /1994-95/</v>
          </cell>
        </row>
        <row r="3">
          <cell r="A3" t="str">
            <v>April 5-9, 2012    Bucharest (Romania)</v>
          </cell>
        </row>
        <row r="8">
          <cell r="A8" t="str">
            <v>Chiaf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Chiaf  secretary</v>
          </cell>
          <cell r="G10" t="str">
            <v>A. Sheyko</v>
          </cell>
        </row>
        <row r="11">
          <cell r="G11" t="str">
            <v>/BLR/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R52"/>
  <sheetViews>
    <sheetView zoomScalePageLayoutView="0" workbookViewId="0" topLeftCell="A23">
      <selection activeCell="K53" sqref="K53"/>
    </sheetView>
  </sheetViews>
  <sheetFormatPr defaultColWidth="9.140625" defaultRowHeight="12.75"/>
  <cols>
    <col min="1" max="1" width="4.00390625" style="0" customWidth="1"/>
    <col min="2" max="2" width="5.28125" style="0" customWidth="1"/>
    <col min="3" max="3" width="21.28125" style="0" customWidth="1"/>
    <col min="4" max="4" width="10.00390625" style="0" customWidth="1"/>
    <col min="5" max="5" width="10.28125" style="0" customWidth="1"/>
    <col min="6" max="6" width="26.7109375" style="0" customWidth="1"/>
    <col min="7" max="9" width="7.7109375" style="0" customWidth="1"/>
    <col min="10" max="10" width="4.00390625" style="0" customWidth="1"/>
    <col min="11" max="11" width="5.28125" style="0" customWidth="1"/>
    <col min="12" max="12" width="21.28125" style="0" customWidth="1"/>
    <col min="13" max="13" width="10.28125" style="0" customWidth="1"/>
    <col min="15" max="15" width="29.28125" style="0" customWidth="1"/>
    <col min="16" max="18" width="7.7109375" style="0" customWidth="1"/>
  </cols>
  <sheetData>
    <row r="1" spans="2:18" ht="15.75">
      <c r="B1" s="199" t="s">
        <v>24</v>
      </c>
      <c r="C1" s="199"/>
      <c r="D1" s="199"/>
      <c r="E1" s="199"/>
      <c r="F1" s="199"/>
      <c r="G1" s="199"/>
      <c r="H1" s="199"/>
      <c r="I1" s="199"/>
      <c r="J1" s="77"/>
      <c r="K1" s="199" t="s">
        <v>24</v>
      </c>
      <c r="L1" s="199"/>
      <c r="M1" s="199"/>
      <c r="N1" s="199"/>
      <c r="O1" s="199"/>
      <c r="P1" s="199"/>
      <c r="Q1" s="199"/>
      <c r="R1" s="199"/>
    </row>
    <row r="2" spans="2:18" ht="15.75">
      <c r="B2" s="194" t="str">
        <f>'пр.взв.'!A4</f>
        <v>Weight category 70M  кg.</v>
      </c>
      <c r="C2" s="195"/>
      <c r="D2" s="195"/>
      <c r="E2" s="195"/>
      <c r="F2" s="195"/>
      <c r="G2" s="195"/>
      <c r="H2" s="195"/>
      <c r="I2" s="195"/>
      <c r="J2" s="78"/>
      <c r="K2" s="194" t="str">
        <f>B2</f>
        <v>Weight category 70M  кg.</v>
      </c>
      <c r="L2" s="195"/>
      <c r="M2" s="195"/>
      <c r="N2" s="195"/>
      <c r="O2" s="195"/>
      <c r="P2" s="195"/>
      <c r="Q2" s="195"/>
      <c r="R2" s="195"/>
    </row>
    <row r="3" spans="2:18" ht="16.5" thickBot="1">
      <c r="B3" s="79" t="s">
        <v>19</v>
      </c>
      <c r="C3" s="80" t="s">
        <v>30</v>
      </c>
      <c r="D3" s="81" t="s">
        <v>27</v>
      </c>
      <c r="E3" s="82"/>
      <c r="F3" s="79"/>
      <c r="G3" s="82"/>
      <c r="H3" s="82"/>
      <c r="I3" s="82"/>
      <c r="J3" s="82"/>
      <c r="K3" s="79" t="s">
        <v>26</v>
      </c>
      <c r="L3" s="80" t="s">
        <v>30</v>
      </c>
      <c r="M3" s="81" t="s">
        <v>27</v>
      </c>
      <c r="N3" s="82"/>
      <c r="O3" s="79"/>
      <c r="P3" s="82"/>
      <c r="Q3" s="82"/>
      <c r="R3" s="82"/>
    </row>
    <row r="4" spans="1:18" ht="12.75" customHeight="1">
      <c r="A4" s="182" t="s">
        <v>28</v>
      </c>
      <c r="B4" s="196" t="s">
        <v>2</v>
      </c>
      <c r="C4" s="198" t="s">
        <v>3</v>
      </c>
      <c r="D4" s="198" t="s">
        <v>4</v>
      </c>
      <c r="E4" s="198" t="s">
        <v>11</v>
      </c>
      <c r="F4" s="179" t="s">
        <v>12</v>
      </c>
      <c r="G4" s="180" t="s">
        <v>14</v>
      </c>
      <c r="H4" s="173" t="s">
        <v>15</v>
      </c>
      <c r="I4" s="175" t="s">
        <v>13</v>
      </c>
      <c r="J4" s="182" t="s">
        <v>28</v>
      </c>
      <c r="K4" s="200" t="s">
        <v>2</v>
      </c>
      <c r="L4" s="198" t="s">
        <v>3</v>
      </c>
      <c r="M4" s="198" t="s">
        <v>4</v>
      </c>
      <c r="N4" s="198" t="s">
        <v>11</v>
      </c>
      <c r="O4" s="179" t="s">
        <v>12</v>
      </c>
      <c r="P4" s="180" t="s">
        <v>14</v>
      </c>
      <c r="Q4" s="173" t="s">
        <v>15</v>
      </c>
      <c r="R4" s="175" t="s">
        <v>13</v>
      </c>
    </row>
    <row r="5" spans="1:18" ht="13.5" customHeight="1" thickBot="1">
      <c r="A5" s="183"/>
      <c r="B5" s="197" t="s">
        <v>2</v>
      </c>
      <c r="C5" s="178" t="s">
        <v>3</v>
      </c>
      <c r="D5" s="178" t="s">
        <v>4</v>
      </c>
      <c r="E5" s="178" t="s">
        <v>11</v>
      </c>
      <c r="F5" s="178" t="s">
        <v>12</v>
      </c>
      <c r="G5" s="181"/>
      <c r="H5" s="174"/>
      <c r="I5" s="176" t="s">
        <v>13</v>
      </c>
      <c r="J5" s="183"/>
      <c r="K5" s="201" t="s">
        <v>2</v>
      </c>
      <c r="L5" s="178" t="s">
        <v>3</v>
      </c>
      <c r="M5" s="178" t="s">
        <v>4</v>
      </c>
      <c r="N5" s="178" t="s">
        <v>11</v>
      </c>
      <c r="O5" s="178" t="s">
        <v>12</v>
      </c>
      <c r="P5" s="181"/>
      <c r="Q5" s="174"/>
      <c r="R5" s="176" t="s">
        <v>13</v>
      </c>
    </row>
    <row r="6" spans="1:18" ht="12.75" customHeight="1">
      <c r="A6" s="209">
        <v>1</v>
      </c>
      <c r="B6" s="202">
        <v>1</v>
      </c>
      <c r="C6" s="192" t="str">
        <f>VLOOKUP(B6,'пр.взв.'!B7:E38,2,FALSE)</f>
        <v>PUSZTAI David</v>
      </c>
      <c r="D6" s="190">
        <f>VLOOKUP(B6,'пр.взв.'!B7:F38,3,FALSE)</f>
        <v>1995</v>
      </c>
      <c r="E6" s="190" t="str">
        <f>VLOOKUP(B6,'пр.взв.'!B7:G38,4,FALSE)</f>
        <v>ROU</v>
      </c>
      <c r="F6" s="188"/>
      <c r="G6" s="191"/>
      <c r="H6" s="189"/>
      <c r="I6" s="186"/>
      <c r="J6" s="214">
        <v>5</v>
      </c>
      <c r="K6" s="202">
        <v>2</v>
      </c>
      <c r="L6" s="192" t="str">
        <f>VLOOKUP(K6,'пр.взв.'!B7:E38,2,FALSE)</f>
        <v>SMOLIN Dzmitry</v>
      </c>
      <c r="M6" s="190">
        <f>VLOOKUP(K6,'пр.взв.'!B7:F38,3,FALSE)</f>
        <v>1994</v>
      </c>
      <c r="N6" s="190" t="str">
        <f>VLOOKUP(K6,'пр.взв.'!B7:G38,4,FALSE)</f>
        <v>BLR</v>
      </c>
      <c r="O6" s="188"/>
      <c r="P6" s="191"/>
      <c r="Q6" s="189"/>
      <c r="R6" s="186"/>
    </row>
    <row r="7" spans="1:18" ht="12.75" customHeight="1">
      <c r="A7" s="210"/>
      <c r="B7" s="203"/>
      <c r="C7" s="172"/>
      <c r="D7" s="149"/>
      <c r="E7" s="149"/>
      <c r="F7" s="149"/>
      <c r="G7" s="149"/>
      <c r="H7" s="160"/>
      <c r="I7" s="162"/>
      <c r="J7" s="215"/>
      <c r="K7" s="203"/>
      <c r="L7" s="172"/>
      <c r="M7" s="149"/>
      <c r="N7" s="149"/>
      <c r="O7" s="149"/>
      <c r="P7" s="149"/>
      <c r="Q7" s="160"/>
      <c r="R7" s="162"/>
    </row>
    <row r="8" spans="1:18" ht="12.75" customHeight="1">
      <c r="A8" s="210"/>
      <c r="B8" s="203">
        <v>9</v>
      </c>
      <c r="C8" s="150" t="str">
        <f>VLOOKUP(B8,'пр.взв.'!B7:E38,2,FALSE)</f>
        <v>AVAGYAN Gor</v>
      </c>
      <c r="D8" s="155">
        <f>VLOOKUP(B8,'пр.взв.'!B7:F38,3,FALSE)</f>
        <v>1995</v>
      </c>
      <c r="E8" s="155" t="str">
        <f>VLOOKUP(B8,'пр.взв.'!B7:G38,4,FALSE)</f>
        <v>ARM</v>
      </c>
      <c r="F8" s="157"/>
      <c r="G8" s="157"/>
      <c r="H8" s="153"/>
      <c r="I8" s="153"/>
      <c r="J8" s="215"/>
      <c r="K8" s="203">
        <v>10</v>
      </c>
      <c r="L8" s="150">
        <f>VLOOKUP(K8,'пр.взв.'!B7:E38,2,FALSE)</f>
        <v>0</v>
      </c>
      <c r="M8" s="155">
        <f>VLOOKUP(K8,'пр.взв.'!B7:F38,3,FALSE)</f>
        <v>0</v>
      </c>
      <c r="N8" s="190">
        <f>VLOOKUP(K8,'пр.взв.'!B7:G40,4,FALSE)</f>
        <v>0</v>
      </c>
      <c r="O8" s="157"/>
      <c r="P8" s="157"/>
      <c r="Q8" s="153"/>
      <c r="R8" s="153"/>
    </row>
    <row r="9" spans="1:18" ht="13.5" customHeight="1" thickBot="1">
      <c r="A9" s="211"/>
      <c r="B9" s="204"/>
      <c r="C9" s="151"/>
      <c r="D9" s="156"/>
      <c r="E9" s="156"/>
      <c r="F9" s="158"/>
      <c r="G9" s="158"/>
      <c r="H9" s="154"/>
      <c r="I9" s="154"/>
      <c r="J9" s="216"/>
      <c r="K9" s="204"/>
      <c r="L9" s="151"/>
      <c r="M9" s="156"/>
      <c r="N9" s="149"/>
      <c r="O9" s="158"/>
      <c r="P9" s="158"/>
      <c r="Q9" s="154"/>
      <c r="R9" s="154"/>
    </row>
    <row r="10" spans="1:18" ht="12.75" customHeight="1">
      <c r="A10" s="209">
        <v>2</v>
      </c>
      <c r="B10" s="202">
        <v>5</v>
      </c>
      <c r="C10" s="171" t="str">
        <f>VLOOKUP(B10,'пр.взв.'!B7:E38,2,FALSE)</f>
        <v>FEDCHENKO Glib</v>
      </c>
      <c r="D10" s="148">
        <f>VLOOKUP(B10,'пр.взв.'!B7:F38,3,FALSE)</f>
        <v>1994</v>
      </c>
      <c r="E10" s="148" t="str">
        <f>VLOOKUP(B10,'пр.взв.'!B7:G38,4,FALSE)</f>
        <v>UKR</v>
      </c>
      <c r="F10" s="164"/>
      <c r="G10" s="165"/>
      <c r="H10" s="159"/>
      <c r="I10" s="148"/>
      <c r="J10" s="214">
        <v>6</v>
      </c>
      <c r="K10" s="202">
        <v>6</v>
      </c>
      <c r="L10" s="171" t="str">
        <f>VLOOKUP(K10,'пр.взв.'!B7:E38,2,FALSE)</f>
        <v>NIAZASHVILI Omari</v>
      </c>
      <c r="M10" s="148">
        <f>VLOOKUP(K10,'пр.взв.'!B7:F38,3,FALSE)</f>
        <v>1994</v>
      </c>
      <c r="N10" s="148" t="str">
        <f>VLOOKUP(K10,'пр.взв.'!B7:G42,4,FALSE)</f>
        <v>GEO</v>
      </c>
      <c r="O10" s="164"/>
      <c r="P10" s="165"/>
      <c r="Q10" s="159"/>
      <c r="R10" s="148"/>
    </row>
    <row r="11" spans="1:18" ht="12.75" customHeight="1">
      <c r="A11" s="210"/>
      <c r="B11" s="203"/>
      <c r="C11" s="172"/>
      <c r="D11" s="149"/>
      <c r="E11" s="149"/>
      <c r="F11" s="149"/>
      <c r="G11" s="149"/>
      <c r="H11" s="160"/>
      <c r="I11" s="162"/>
      <c r="J11" s="215"/>
      <c r="K11" s="203"/>
      <c r="L11" s="172"/>
      <c r="M11" s="149"/>
      <c r="N11" s="149"/>
      <c r="O11" s="149"/>
      <c r="P11" s="149"/>
      <c r="Q11" s="160"/>
      <c r="R11" s="162"/>
    </row>
    <row r="12" spans="1:18" ht="12.75" customHeight="1">
      <c r="A12" s="210"/>
      <c r="B12" s="203">
        <v>13</v>
      </c>
      <c r="C12" s="150">
        <f>VLOOKUP(B12,'пр.взв.'!B7:E38,2,FALSE)</f>
        <v>0</v>
      </c>
      <c r="D12" s="155">
        <f>VLOOKUP(B12,'пр.взв.'!B7:F38,3,FALSE)</f>
        <v>0</v>
      </c>
      <c r="E12" s="155">
        <f>VLOOKUP(B12,'пр.взв.'!B7:G38,4,FALSE)</f>
        <v>0</v>
      </c>
      <c r="F12" s="157"/>
      <c r="G12" s="157"/>
      <c r="H12" s="153"/>
      <c r="I12" s="153"/>
      <c r="J12" s="215"/>
      <c r="K12" s="203">
        <v>14</v>
      </c>
      <c r="L12" s="150">
        <f>VLOOKUP(K12,'пр.взв.'!B7:E38,2,FALSE)</f>
        <v>0</v>
      </c>
      <c r="M12" s="155">
        <f>VLOOKUP(K12,'пр.взв.'!B7:F38,3,FALSE)</f>
        <v>0</v>
      </c>
      <c r="N12" s="155">
        <f>VLOOKUP(K12,'пр.взв.'!B7:G44,4,FALSE)</f>
        <v>0</v>
      </c>
      <c r="O12" s="157"/>
      <c r="P12" s="157"/>
      <c r="Q12" s="153"/>
      <c r="R12" s="153"/>
    </row>
    <row r="13" spans="1:18" ht="12.75" customHeight="1" thickBot="1">
      <c r="A13" s="211"/>
      <c r="B13" s="204"/>
      <c r="C13" s="151"/>
      <c r="D13" s="156"/>
      <c r="E13" s="156"/>
      <c r="F13" s="158"/>
      <c r="G13" s="158"/>
      <c r="H13" s="154"/>
      <c r="I13" s="154"/>
      <c r="J13" s="216"/>
      <c r="K13" s="204"/>
      <c r="L13" s="151"/>
      <c r="M13" s="156"/>
      <c r="N13" s="156"/>
      <c r="O13" s="158"/>
      <c r="P13" s="158"/>
      <c r="Q13" s="154"/>
      <c r="R13" s="154"/>
    </row>
    <row r="14" spans="1:18" ht="12.75" customHeight="1">
      <c r="A14" s="209">
        <v>3</v>
      </c>
      <c r="B14" s="202">
        <v>3</v>
      </c>
      <c r="C14" s="192" t="str">
        <f>VLOOKUP(B14,'пр.взв.'!B7:E38,2,FALSE)</f>
        <v>OGANEZOV Vladislav </v>
      </c>
      <c r="D14" s="190">
        <f>VLOOKUP(B14,'пр.взв.'!B7:F38,3,FALSE)</f>
        <v>1994</v>
      </c>
      <c r="E14" s="190" t="str">
        <f>VLOOKUP(B14,'пр.взв.'!B7:G38,4,FALSE)</f>
        <v>RUS</v>
      </c>
      <c r="F14" s="188"/>
      <c r="G14" s="191"/>
      <c r="H14" s="189"/>
      <c r="I14" s="186"/>
      <c r="J14" s="214">
        <v>7</v>
      </c>
      <c r="K14" s="202">
        <v>4</v>
      </c>
      <c r="L14" s="192" t="str">
        <f>VLOOKUP(K14,'пр.взв.'!B7:E38,2,FALSE)</f>
        <v>SANDU Alexandr</v>
      </c>
      <c r="M14" s="190">
        <f>VLOOKUP(K14,'пр.взв.'!B7:F38,3,FALSE)</f>
        <v>1994</v>
      </c>
      <c r="N14" s="148" t="str">
        <f>VLOOKUP(K14,'пр.взв.'!B7:G46,4,FALSE)</f>
        <v>MDA</v>
      </c>
      <c r="O14" s="188"/>
      <c r="P14" s="191"/>
      <c r="Q14" s="189"/>
      <c r="R14" s="186"/>
    </row>
    <row r="15" spans="1:18" ht="12.75" customHeight="1">
      <c r="A15" s="210"/>
      <c r="B15" s="203"/>
      <c r="C15" s="172"/>
      <c r="D15" s="149"/>
      <c r="E15" s="149"/>
      <c r="F15" s="149"/>
      <c r="G15" s="149"/>
      <c r="H15" s="160"/>
      <c r="I15" s="162"/>
      <c r="J15" s="215"/>
      <c r="K15" s="203"/>
      <c r="L15" s="172"/>
      <c r="M15" s="149"/>
      <c r="N15" s="149"/>
      <c r="O15" s="149"/>
      <c r="P15" s="149"/>
      <c r="Q15" s="160"/>
      <c r="R15" s="162"/>
    </row>
    <row r="16" spans="1:18" ht="12.75" customHeight="1">
      <c r="A16" s="210"/>
      <c r="B16" s="203">
        <v>11</v>
      </c>
      <c r="C16" s="150">
        <f>VLOOKUP(B16,'пр.взв.'!B15:E30,2,FALSE)</f>
        <v>0</v>
      </c>
      <c r="D16" s="155">
        <f>VLOOKUP(B16,'пр.взв.'!B15:F30,3,FALSE)</f>
        <v>0</v>
      </c>
      <c r="E16" s="155">
        <f>VLOOKUP(B16,'пр.взв.'!B15:G30,4,FALSE)</f>
        <v>0</v>
      </c>
      <c r="F16" s="157"/>
      <c r="G16" s="157"/>
      <c r="H16" s="153"/>
      <c r="I16" s="153"/>
      <c r="J16" s="215"/>
      <c r="K16" s="203">
        <v>12</v>
      </c>
      <c r="L16" s="150">
        <f>VLOOKUP(K16,'пр.взв.'!B7:E38,2,FALSE)</f>
        <v>0</v>
      </c>
      <c r="M16" s="155">
        <f>VLOOKUP(K16,'пр.взв.'!B7:F38,3,FALSE)</f>
        <v>0</v>
      </c>
      <c r="N16" s="155">
        <f>VLOOKUP(K16,'пр.взв.'!B7:G48,4,FALSE)</f>
        <v>0</v>
      </c>
      <c r="O16" s="157"/>
      <c r="P16" s="157"/>
      <c r="Q16" s="153"/>
      <c r="R16" s="153"/>
    </row>
    <row r="17" spans="1:18" ht="13.5" customHeight="1" thickBot="1">
      <c r="A17" s="211"/>
      <c r="B17" s="204"/>
      <c r="C17" s="151"/>
      <c r="D17" s="156"/>
      <c r="E17" s="156"/>
      <c r="F17" s="158"/>
      <c r="G17" s="158"/>
      <c r="H17" s="154"/>
      <c r="I17" s="154"/>
      <c r="J17" s="216"/>
      <c r="K17" s="204"/>
      <c r="L17" s="151"/>
      <c r="M17" s="156"/>
      <c r="N17" s="156"/>
      <c r="O17" s="158"/>
      <c r="P17" s="158"/>
      <c r="Q17" s="154"/>
      <c r="R17" s="154"/>
    </row>
    <row r="18" spans="1:18" ht="12.75" customHeight="1">
      <c r="A18" s="209">
        <v>4</v>
      </c>
      <c r="B18" s="202">
        <v>7</v>
      </c>
      <c r="C18" s="192" t="str">
        <f>VLOOKUP(B18,'пр.взв.'!B15:E30,2,FALSE)</f>
        <v>AHANDOV Ruhin</v>
      </c>
      <c r="D18" s="190">
        <f>VLOOKUP(B18,'пр.взв.'!B15:F30,3,FALSE)</f>
        <v>1995</v>
      </c>
      <c r="E18" s="190" t="str">
        <f>VLOOKUP(B18,'пр.взв.'!B15:G30,4,FALSE)</f>
        <v>AZE</v>
      </c>
      <c r="F18" s="149"/>
      <c r="G18" s="205"/>
      <c r="H18" s="160"/>
      <c r="I18" s="155"/>
      <c r="J18" s="214">
        <v>8</v>
      </c>
      <c r="K18" s="202">
        <v>8</v>
      </c>
      <c r="L18" s="192" t="str">
        <f>VLOOKUP(K18,'пр.взв.'!B7:E38,2,FALSE)</f>
        <v>SOKOLOVAS Manydas</v>
      </c>
      <c r="M18" s="190">
        <f>VLOOKUP(K18,'пр.взв.'!B7:F38,3,FALSE)</f>
        <v>1995</v>
      </c>
      <c r="N18" s="148" t="str">
        <f>VLOOKUP(K18,'пр.взв.'!B7:G50,4,FALSE)</f>
        <v>LIT</v>
      </c>
      <c r="O18" s="149"/>
      <c r="P18" s="205"/>
      <c r="Q18" s="160"/>
      <c r="R18" s="155"/>
    </row>
    <row r="19" spans="1:18" ht="12.75" customHeight="1">
      <c r="A19" s="210"/>
      <c r="B19" s="203"/>
      <c r="C19" s="172"/>
      <c r="D19" s="149"/>
      <c r="E19" s="149"/>
      <c r="F19" s="149"/>
      <c r="G19" s="149"/>
      <c r="H19" s="160"/>
      <c r="I19" s="162"/>
      <c r="J19" s="215"/>
      <c r="K19" s="203"/>
      <c r="L19" s="172"/>
      <c r="M19" s="149"/>
      <c r="N19" s="149"/>
      <c r="O19" s="149"/>
      <c r="P19" s="149"/>
      <c r="Q19" s="160"/>
      <c r="R19" s="162"/>
    </row>
    <row r="20" spans="1:18" ht="12.75" customHeight="1">
      <c r="A20" s="210"/>
      <c r="B20" s="203">
        <v>15</v>
      </c>
      <c r="C20" s="150">
        <f>VLOOKUP(B20,'пр.взв.'!B7:E38,2,FALSE)</f>
        <v>0</v>
      </c>
      <c r="D20" s="155">
        <f>VLOOKUP(B20,'пр.взв.'!B7:F38,3,FALSE)</f>
        <v>0</v>
      </c>
      <c r="E20" s="155">
        <f>VLOOKUP(B20,'пр.взв.'!B7:G38,4,FALSE)</f>
        <v>0</v>
      </c>
      <c r="F20" s="157"/>
      <c r="G20" s="157"/>
      <c r="H20" s="153"/>
      <c r="I20" s="153"/>
      <c r="J20" s="215"/>
      <c r="K20" s="203">
        <v>16</v>
      </c>
      <c r="L20" s="150">
        <f>VLOOKUP(K20,'пр.взв.'!B7:E38,2,FALSE)</f>
        <v>0</v>
      </c>
      <c r="M20" s="155">
        <f>VLOOKUP(K20,'пр.взв.'!B7:F38,3,FALSE)</f>
        <v>0</v>
      </c>
      <c r="N20" s="155">
        <f>VLOOKUP(K20,'пр.взв.'!B7:G52,4,FALSE)</f>
        <v>0</v>
      </c>
      <c r="O20" s="157"/>
      <c r="P20" s="157"/>
      <c r="Q20" s="153"/>
      <c r="R20" s="153"/>
    </row>
    <row r="21" spans="1:18" ht="12.75" customHeight="1">
      <c r="A21" s="212"/>
      <c r="B21" s="203"/>
      <c r="C21" s="172"/>
      <c r="D21" s="149"/>
      <c r="E21" s="149"/>
      <c r="F21" s="188"/>
      <c r="G21" s="188"/>
      <c r="H21" s="186"/>
      <c r="I21" s="186"/>
      <c r="J21" s="217"/>
      <c r="K21" s="203"/>
      <c r="L21" s="172"/>
      <c r="M21" s="149"/>
      <c r="N21" s="149"/>
      <c r="O21" s="188"/>
      <c r="P21" s="188"/>
      <c r="Q21" s="186"/>
      <c r="R21" s="186"/>
    </row>
    <row r="22" spans="2:18" ht="22.5" customHeight="1">
      <c r="B22" s="194" t="str">
        <f>B2</f>
        <v>Weight category 70M  кg.</v>
      </c>
      <c r="C22" s="195"/>
      <c r="D22" s="195"/>
      <c r="E22" s="195"/>
      <c r="F22" s="195"/>
      <c r="G22" s="195"/>
      <c r="H22" s="195"/>
      <c r="I22" s="195"/>
      <c r="K22" s="194" t="str">
        <f>B22</f>
        <v>Weight category 70M  кg.</v>
      </c>
      <c r="L22" s="195"/>
      <c r="M22" s="195"/>
      <c r="N22" s="195"/>
      <c r="O22" s="195"/>
      <c r="P22" s="195"/>
      <c r="Q22" s="195"/>
      <c r="R22" s="195"/>
    </row>
    <row r="23" spans="2:18" ht="16.5" thickBot="1">
      <c r="B23" s="79" t="s">
        <v>19</v>
      </c>
      <c r="C23" s="80" t="s">
        <v>30</v>
      </c>
      <c r="D23" s="81" t="s">
        <v>25</v>
      </c>
      <c r="E23" s="82"/>
      <c r="F23" s="79"/>
      <c r="G23" s="82"/>
      <c r="H23" s="82"/>
      <c r="I23" s="82"/>
      <c r="K23" s="79" t="s">
        <v>26</v>
      </c>
      <c r="L23" s="80" t="s">
        <v>30</v>
      </c>
      <c r="M23" s="81" t="s">
        <v>25</v>
      </c>
      <c r="N23" s="82"/>
      <c r="O23" s="79"/>
      <c r="P23" s="82"/>
      <c r="Q23" s="82"/>
      <c r="R23" s="82"/>
    </row>
    <row r="24" spans="1:18" ht="12.75" customHeight="1">
      <c r="A24" s="182" t="s">
        <v>28</v>
      </c>
      <c r="B24" s="196" t="s">
        <v>2</v>
      </c>
      <c r="C24" s="198" t="s">
        <v>3</v>
      </c>
      <c r="D24" s="198" t="s">
        <v>4</v>
      </c>
      <c r="E24" s="198" t="s">
        <v>11</v>
      </c>
      <c r="F24" s="179" t="s">
        <v>12</v>
      </c>
      <c r="G24" s="180" t="s">
        <v>14</v>
      </c>
      <c r="H24" s="173" t="s">
        <v>15</v>
      </c>
      <c r="I24" s="175" t="s">
        <v>13</v>
      </c>
      <c r="J24" s="182" t="s">
        <v>28</v>
      </c>
      <c r="K24" s="196" t="s">
        <v>2</v>
      </c>
      <c r="L24" s="198" t="s">
        <v>3</v>
      </c>
      <c r="M24" s="198" t="s">
        <v>4</v>
      </c>
      <c r="N24" s="198" t="s">
        <v>11</v>
      </c>
      <c r="O24" s="179" t="s">
        <v>12</v>
      </c>
      <c r="P24" s="180" t="s">
        <v>14</v>
      </c>
      <c r="Q24" s="173" t="s">
        <v>15</v>
      </c>
      <c r="R24" s="175" t="s">
        <v>13</v>
      </c>
    </row>
    <row r="25" spans="1:18" ht="13.5" customHeight="1" thickBot="1">
      <c r="A25" s="183"/>
      <c r="B25" s="197" t="s">
        <v>2</v>
      </c>
      <c r="C25" s="178" t="s">
        <v>3</v>
      </c>
      <c r="D25" s="178" t="s">
        <v>4</v>
      </c>
      <c r="E25" s="178" t="s">
        <v>11</v>
      </c>
      <c r="F25" s="178" t="s">
        <v>12</v>
      </c>
      <c r="G25" s="181"/>
      <c r="H25" s="174"/>
      <c r="I25" s="176" t="s">
        <v>13</v>
      </c>
      <c r="J25" s="183"/>
      <c r="K25" s="197" t="s">
        <v>2</v>
      </c>
      <c r="L25" s="178" t="s">
        <v>3</v>
      </c>
      <c r="M25" s="178" t="s">
        <v>4</v>
      </c>
      <c r="N25" s="178" t="s">
        <v>11</v>
      </c>
      <c r="O25" s="178" t="s">
        <v>12</v>
      </c>
      <c r="P25" s="181"/>
      <c r="Q25" s="174"/>
      <c r="R25" s="176" t="s">
        <v>13</v>
      </c>
    </row>
    <row r="26" spans="1:18" ht="12.75" customHeight="1">
      <c r="A26" s="214">
        <v>9</v>
      </c>
      <c r="B26" s="206">
        <f>'пр.хода'!G6</f>
        <v>9</v>
      </c>
      <c r="C26" s="192" t="str">
        <f>VLOOKUP(B26,'пр.взв.'!B7:E38,2,FALSE)</f>
        <v>AVAGYAN Gor</v>
      </c>
      <c r="D26" s="190">
        <f>VLOOKUP(B26,'пр.взв.'!B7:F50,3,FALSE)</f>
        <v>1995</v>
      </c>
      <c r="E26" s="190" t="str">
        <f>VLOOKUP(B26,'пр.взв.'!B7:G50,4,FALSE)</f>
        <v>ARM</v>
      </c>
      <c r="F26" s="188"/>
      <c r="G26" s="191"/>
      <c r="H26" s="189"/>
      <c r="I26" s="186"/>
      <c r="J26" s="214">
        <v>11</v>
      </c>
      <c r="K26" s="206">
        <f>'пр.хода'!G24</f>
        <v>2</v>
      </c>
      <c r="L26" s="192" t="str">
        <f>VLOOKUP(K26,'пр.взв.'!B7:E50,2,FALSE)</f>
        <v>SMOLIN Dzmitry</v>
      </c>
      <c r="M26" s="190">
        <f>VLOOKUP(K26,'пр.взв.'!B7:F50,3,FALSE)</f>
        <v>1994</v>
      </c>
      <c r="N26" s="148" t="str">
        <f>VLOOKUP(K26,'пр.взв.'!B7:G58,4,FALSE)</f>
        <v>BLR</v>
      </c>
      <c r="O26" s="188"/>
      <c r="P26" s="191"/>
      <c r="Q26" s="189"/>
      <c r="R26" s="186"/>
    </row>
    <row r="27" spans="1:18" ht="12.75" customHeight="1">
      <c r="A27" s="215"/>
      <c r="B27" s="207"/>
      <c r="C27" s="172"/>
      <c r="D27" s="149"/>
      <c r="E27" s="149"/>
      <c r="F27" s="149"/>
      <c r="G27" s="149"/>
      <c r="H27" s="160"/>
      <c r="I27" s="162"/>
      <c r="J27" s="215"/>
      <c r="K27" s="207"/>
      <c r="L27" s="172"/>
      <c r="M27" s="149"/>
      <c r="N27" s="149"/>
      <c r="O27" s="149"/>
      <c r="P27" s="149"/>
      <c r="Q27" s="160"/>
      <c r="R27" s="162"/>
    </row>
    <row r="28" spans="1:18" ht="12.75" customHeight="1">
      <c r="A28" s="215"/>
      <c r="B28" s="163">
        <f>'пр.хода'!G10</f>
        <v>5</v>
      </c>
      <c r="C28" s="150" t="str">
        <f>VLOOKUP(B28,'пр.взв.'!B7:E38,2,FALSE)</f>
        <v>FEDCHENKO Glib</v>
      </c>
      <c r="D28" s="155">
        <f>VLOOKUP(B28,'пр.взв.'!B7:F42,3,FALSE)</f>
        <v>1994</v>
      </c>
      <c r="E28" s="155" t="str">
        <f>VLOOKUP(B28,'пр.взв.'!B7:G42,4,FALSE)</f>
        <v>UKR</v>
      </c>
      <c r="F28" s="157"/>
      <c r="G28" s="157"/>
      <c r="H28" s="153"/>
      <c r="I28" s="153"/>
      <c r="J28" s="215"/>
      <c r="K28" s="163">
        <f>'пр.хода'!G28</f>
        <v>6</v>
      </c>
      <c r="L28" s="150" t="str">
        <f>VLOOKUP(K28,'пр.взв.'!B7:E50,2,FALSE)</f>
        <v>NIAZASHVILI Omari</v>
      </c>
      <c r="M28" s="155">
        <f>VLOOKUP(K28,'пр.взв.'!B7:F50,3,FALSE)</f>
        <v>1994</v>
      </c>
      <c r="N28" s="155" t="str">
        <f>VLOOKUP(K28,'пр.взв.'!B7:G60,4,FALSE)</f>
        <v>GEO</v>
      </c>
      <c r="O28" s="157"/>
      <c r="P28" s="157"/>
      <c r="Q28" s="153"/>
      <c r="R28" s="153"/>
    </row>
    <row r="29" spans="1:18" ht="13.5" customHeight="1" thickBot="1">
      <c r="A29" s="216"/>
      <c r="B29" s="152"/>
      <c r="C29" s="151"/>
      <c r="D29" s="156"/>
      <c r="E29" s="156"/>
      <c r="F29" s="158"/>
      <c r="G29" s="158"/>
      <c r="H29" s="154"/>
      <c r="I29" s="154"/>
      <c r="J29" s="216"/>
      <c r="K29" s="152"/>
      <c r="L29" s="151"/>
      <c r="M29" s="156"/>
      <c r="N29" s="156"/>
      <c r="O29" s="158"/>
      <c r="P29" s="158"/>
      <c r="Q29" s="154"/>
      <c r="R29" s="154"/>
    </row>
    <row r="30" spans="1:18" ht="12.75" customHeight="1">
      <c r="A30" s="214">
        <v>10</v>
      </c>
      <c r="B30" s="184">
        <f>'пр.хода'!G14</f>
        <v>3</v>
      </c>
      <c r="C30" s="192" t="str">
        <f>VLOOKUP(B30,'пр.взв.'!B7:E38,2,FALSE)</f>
        <v>OGANEZOV Vladislav </v>
      </c>
      <c r="D30" s="190">
        <f>VLOOKUP(B30,'пр.взв.'!B7:F42,3,FALSE)</f>
        <v>1994</v>
      </c>
      <c r="E30" s="190" t="str">
        <f>VLOOKUP(B30,'пр.взв.'!B7:G42,4,FALSE)</f>
        <v>RUS</v>
      </c>
      <c r="F30" s="164"/>
      <c r="G30" s="165"/>
      <c r="H30" s="159"/>
      <c r="I30" s="148"/>
      <c r="J30" s="214">
        <v>12</v>
      </c>
      <c r="K30" s="184">
        <f>'пр.хода'!G32</f>
        <v>4</v>
      </c>
      <c r="L30" s="192" t="str">
        <f>VLOOKUP(K30,'пр.взв.'!B7:E50,2,FALSE)</f>
        <v>SANDU Alexandr</v>
      </c>
      <c r="M30" s="190">
        <f>VLOOKUP(K30,'пр.взв.'!B7:F50,3,FALSE)</f>
        <v>1994</v>
      </c>
      <c r="N30" s="148" t="str">
        <f>VLOOKUP(K30,'пр.взв.'!B7:G62,4,FALSE)</f>
        <v>MDA</v>
      </c>
      <c r="O30" s="164"/>
      <c r="P30" s="165"/>
      <c r="Q30" s="159"/>
      <c r="R30" s="148"/>
    </row>
    <row r="31" spans="1:18" ht="12.75" customHeight="1">
      <c r="A31" s="215"/>
      <c r="B31" s="213"/>
      <c r="C31" s="172"/>
      <c r="D31" s="149"/>
      <c r="E31" s="149"/>
      <c r="F31" s="149"/>
      <c r="G31" s="149"/>
      <c r="H31" s="160"/>
      <c r="I31" s="162"/>
      <c r="J31" s="215"/>
      <c r="K31" s="213"/>
      <c r="L31" s="172"/>
      <c r="M31" s="149"/>
      <c r="N31" s="149"/>
      <c r="O31" s="149"/>
      <c r="P31" s="149"/>
      <c r="Q31" s="160"/>
      <c r="R31" s="162"/>
    </row>
    <row r="32" spans="1:18" ht="12.75" customHeight="1">
      <c r="A32" s="215"/>
      <c r="B32" s="163">
        <f>'пр.хода'!G18</f>
        <v>7</v>
      </c>
      <c r="C32" s="150" t="str">
        <f>VLOOKUP(B32,'пр.взв.'!B7:E38,2,FALSE)</f>
        <v>AHANDOV Ruhin</v>
      </c>
      <c r="D32" s="155">
        <f>VLOOKUP(B32,'пр.взв.'!B7:F50,3,FALSE)</f>
        <v>1995</v>
      </c>
      <c r="E32" s="155" t="str">
        <f>VLOOKUP(B32,'пр.взв.'!B7:G50,4,FALSE)</f>
        <v>AZE</v>
      </c>
      <c r="F32" s="157"/>
      <c r="G32" s="157"/>
      <c r="H32" s="153"/>
      <c r="I32" s="153"/>
      <c r="J32" s="215"/>
      <c r="K32" s="163">
        <f>'пр.хода'!G36</f>
        <v>8</v>
      </c>
      <c r="L32" s="150" t="str">
        <f>VLOOKUP(K32,'пр.взв.'!B7:E50,2,FALSE)</f>
        <v>SOKOLOVAS Manydas</v>
      </c>
      <c r="M32" s="155">
        <f>VLOOKUP(K32,'пр.взв.'!B7:F50,3,FALSE)</f>
        <v>1995</v>
      </c>
      <c r="N32" s="155" t="str">
        <f>VLOOKUP(K32,'пр.взв.'!B7:G64,4,FALSE)</f>
        <v>LIT</v>
      </c>
      <c r="O32" s="157"/>
      <c r="P32" s="157"/>
      <c r="Q32" s="153"/>
      <c r="R32" s="153"/>
    </row>
    <row r="33" spans="1:18" ht="12.75" customHeight="1">
      <c r="A33" s="217"/>
      <c r="B33" s="208"/>
      <c r="C33" s="172"/>
      <c r="D33" s="149"/>
      <c r="E33" s="149"/>
      <c r="F33" s="188"/>
      <c r="G33" s="188"/>
      <c r="H33" s="186"/>
      <c r="I33" s="186"/>
      <c r="J33" s="217"/>
      <c r="K33" s="208"/>
      <c r="L33" s="172"/>
      <c r="M33" s="149"/>
      <c r="N33" s="149"/>
      <c r="O33" s="188"/>
      <c r="P33" s="188"/>
      <c r="Q33" s="186"/>
      <c r="R33" s="186"/>
    </row>
    <row r="35" spans="3:18" ht="15">
      <c r="C35" s="193" t="s">
        <v>29</v>
      </c>
      <c r="D35" s="193"/>
      <c r="E35" s="193"/>
      <c r="F35" s="193"/>
      <c r="G35" s="193"/>
      <c r="H35" s="193"/>
      <c r="I35" s="193"/>
      <c r="L35" s="193" t="s">
        <v>29</v>
      </c>
      <c r="M35" s="193"/>
      <c r="N35" s="193"/>
      <c r="O35" s="193"/>
      <c r="P35" s="193"/>
      <c r="Q35" s="193"/>
      <c r="R35" s="193"/>
    </row>
    <row r="36" spans="2:18" ht="16.5" thickBot="1">
      <c r="B36" s="79" t="s">
        <v>19</v>
      </c>
      <c r="C36" s="142"/>
      <c r="D36" s="142"/>
      <c r="E36" s="142"/>
      <c r="F36" s="79" t="str">
        <f>'пр.взв.'!A4</f>
        <v>Weight category 70M  кg.</v>
      </c>
      <c r="G36" s="142"/>
      <c r="H36" s="142"/>
      <c r="I36" s="142"/>
      <c r="K36" s="79" t="s">
        <v>26</v>
      </c>
      <c r="L36" s="142"/>
      <c r="M36" s="142"/>
      <c r="N36" s="142"/>
      <c r="O36" s="79" t="str">
        <f>F36</f>
        <v>Weight category 70M  кg.</v>
      </c>
      <c r="P36" s="142"/>
      <c r="Q36" s="142"/>
      <c r="R36" s="142"/>
    </row>
    <row r="37" spans="1:18" ht="12.75">
      <c r="A37" s="182" t="s">
        <v>28</v>
      </c>
      <c r="B37" s="184" t="s">
        <v>2</v>
      </c>
      <c r="C37" s="177" t="s">
        <v>3</v>
      </c>
      <c r="D37" s="177" t="s">
        <v>4</v>
      </c>
      <c r="E37" s="177" t="s">
        <v>11</v>
      </c>
      <c r="F37" s="179" t="s">
        <v>12</v>
      </c>
      <c r="G37" s="180" t="s">
        <v>14</v>
      </c>
      <c r="H37" s="173" t="s">
        <v>15</v>
      </c>
      <c r="I37" s="175" t="s">
        <v>13</v>
      </c>
      <c r="J37" s="182" t="s">
        <v>28</v>
      </c>
      <c r="K37" s="184" t="s">
        <v>2</v>
      </c>
      <c r="L37" s="177" t="s">
        <v>3</v>
      </c>
      <c r="M37" s="177" t="s">
        <v>4</v>
      </c>
      <c r="N37" s="177" t="s">
        <v>11</v>
      </c>
      <c r="O37" s="179" t="s">
        <v>12</v>
      </c>
      <c r="P37" s="180" t="s">
        <v>14</v>
      </c>
      <c r="Q37" s="173" t="s">
        <v>15</v>
      </c>
      <c r="R37" s="175" t="s">
        <v>13</v>
      </c>
    </row>
    <row r="38" spans="1:18" ht="13.5" thickBot="1">
      <c r="A38" s="183"/>
      <c r="B38" s="185" t="s">
        <v>2</v>
      </c>
      <c r="C38" s="178" t="s">
        <v>3</v>
      </c>
      <c r="D38" s="178" t="s">
        <v>4</v>
      </c>
      <c r="E38" s="178" t="s">
        <v>11</v>
      </c>
      <c r="F38" s="178" t="s">
        <v>12</v>
      </c>
      <c r="G38" s="181"/>
      <c r="H38" s="174"/>
      <c r="I38" s="176" t="s">
        <v>13</v>
      </c>
      <c r="J38" s="183"/>
      <c r="K38" s="185" t="s">
        <v>2</v>
      </c>
      <c r="L38" s="178" t="s">
        <v>3</v>
      </c>
      <c r="M38" s="178" t="s">
        <v>4</v>
      </c>
      <c r="N38" s="178" t="s">
        <v>11</v>
      </c>
      <c r="O38" s="178" t="s">
        <v>12</v>
      </c>
      <c r="P38" s="181"/>
      <c r="Q38" s="174"/>
      <c r="R38" s="176" t="s">
        <v>13</v>
      </c>
    </row>
    <row r="39" spans="1:18" ht="12.75">
      <c r="A39" s="166">
        <v>1</v>
      </c>
      <c r="B39" s="169">
        <f>'пр.хода'!I8</f>
        <v>5</v>
      </c>
      <c r="C39" s="171" t="e">
        <f>VLOOKUP(B39,'пр.взв.'!B20:E51,2,FALSE)</f>
        <v>#N/A</v>
      </c>
      <c r="D39" s="190" t="e">
        <f>VLOOKUP(B39,'пр.взв.'!B20:F63,3,FALSE)</f>
        <v>#N/A</v>
      </c>
      <c r="E39" s="190" t="e">
        <f>VLOOKUP(B39,'пр.взв.'!B20:G63,4,FALSE)</f>
        <v>#N/A</v>
      </c>
      <c r="F39" s="188"/>
      <c r="G39" s="191"/>
      <c r="H39" s="189"/>
      <c r="I39" s="186"/>
      <c r="J39" s="166">
        <v>2</v>
      </c>
      <c r="K39" s="169">
        <f>'пр.хода'!I26</f>
        <v>6</v>
      </c>
      <c r="L39" s="192" t="e">
        <f>VLOOKUP(K39,'пр.взв.'!B20:E63,2,FALSE)</f>
        <v>#N/A</v>
      </c>
      <c r="M39" s="190" t="e">
        <f>VLOOKUP(K39,'пр.взв.'!B20:F63,3,FALSE)</f>
        <v>#N/A</v>
      </c>
      <c r="N39" s="148" t="e">
        <f>VLOOKUP(K39,'пр.взв.'!B20:G71,4,FALSE)</f>
        <v>#N/A</v>
      </c>
      <c r="O39" s="188"/>
      <c r="P39" s="191"/>
      <c r="Q39" s="189"/>
      <c r="R39" s="186"/>
    </row>
    <row r="40" spans="1:18" ht="12.75">
      <c r="A40" s="167"/>
      <c r="B40" s="170"/>
      <c r="C40" s="172"/>
      <c r="D40" s="149"/>
      <c r="E40" s="149"/>
      <c r="F40" s="149"/>
      <c r="G40" s="149"/>
      <c r="H40" s="160"/>
      <c r="I40" s="162"/>
      <c r="J40" s="167"/>
      <c r="K40" s="170"/>
      <c r="L40" s="172"/>
      <c r="M40" s="149"/>
      <c r="N40" s="149"/>
      <c r="O40" s="149"/>
      <c r="P40" s="149"/>
      <c r="Q40" s="160"/>
      <c r="R40" s="162"/>
    </row>
    <row r="41" spans="1:18" ht="12.75">
      <c r="A41" s="167"/>
      <c r="B41" s="163">
        <f>'пр.хода'!I16</f>
        <v>3</v>
      </c>
      <c r="C41" s="150" t="e">
        <f>VLOOKUP(B41,'пр.взв.'!B20:E51,2,FALSE)</f>
        <v>#N/A</v>
      </c>
      <c r="D41" s="155" t="e">
        <f>VLOOKUP(B41,'пр.взв.'!B20:F55,3,FALSE)</f>
        <v>#N/A</v>
      </c>
      <c r="E41" s="155" t="e">
        <f>VLOOKUP(B41,'пр.взв.'!B20:G55,4,FALSE)</f>
        <v>#N/A</v>
      </c>
      <c r="F41" s="157"/>
      <c r="G41" s="157"/>
      <c r="H41" s="153"/>
      <c r="I41" s="153"/>
      <c r="J41" s="167"/>
      <c r="K41" s="163">
        <f>'пр.хода'!I34</f>
        <v>4</v>
      </c>
      <c r="L41" s="150" t="e">
        <f>VLOOKUP(K41,'пр.взв.'!B20:E63,2,FALSE)</f>
        <v>#N/A</v>
      </c>
      <c r="M41" s="155" t="e">
        <f>VLOOKUP(K41,'пр.взв.'!B20:F63,3,FALSE)</f>
        <v>#N/A</v>
      </c>
      <c r="N41" s="155" t="e">
        <f>VLOOKUP(K41,'пр.взв.'!B20:G73,4,FALSE)</f>
        <v>#N/A</v>
      </c>
      <c r="O41" s="157"/>
      <c r="P41" s="157"/>
      <c r="Q41" s="153"/>
      <c r="R41" s="153"/>
    </row>
    <row r="42" spans="1:18" ht="13.5" thickBot="1">
      <c r="A42" s="168"/>
      <c r="B42" s="152"/>
      <c r="C42" s="151"/>
      <c r="D42" s="156"/>
      <c r="E42" s="156"/>
      <c r="F42" s="158"/>
      <c r="G42" s="158"/>
      <c r="H42" s="154"/>
      <c r="I42" s="154"/>
      <c r="J42" s="168"/>
      <c r="K42" s="152"/>
      <c r="L42" s="151"/>
      <c r="M42" s="156"/>
      <c r="N42" s="156"/>
      <c r="O42" s="188"/>
      <c r="P42" s="188"/>
      <c r="Q42" s="186"/>
      <c r="R42" s="186"/>
    </row>
    <row r="45" spans="1:18" ht="15">
      <c r="A45" s="187" t="s">
        <v>52</v>
      </c>
      <c r="B45" s="187"/>
      <c r="C45" s="187"/>
      <c r="D45" s="187"/>
      <c r="E45" s="187"/>
      <c r="F45" s="187"/>
      <c r="G45" s="187"/>
      <c r="H45" s="187"/>
      <c r="I45" s="187"/>
      <c r="J45" s="187" t="s">
        <v>52</v>
      </c>
      <c r="K45" s="187"/>
      <c r="L45" s="187"/>
      <c r="M45" s="187"/>
      <c r="N45" s="187"/>
      <c r="O45" s="187"/>
      <c r="P45" s="187"/>
      <c r="Q45" s="187"/>
      <c r="R45" s="187"/>
    </row>
    <row r="46" spans="2:18" ht="16.5" thickBot="1">
      <c r="B46" s="79" t="s">
        <v>19</v>
      </c>
      <c r="C46" s="142"/>
      <c r="D46" s="142"/>
      <c r="E46" s="142"/>
      <c r="F46" s="79" t="str">
        <f>'пр.взв.'!A4</f>
        <v>Weight category 70M  кg.</v>
      </c>
      <c r="G46" s="142"/>
      <c r="H46" s="142"/>
      <c r="I46" s="142"/>
      <c r="K46" s="79" t="s">
        <v>26</v>
      </c>
      <c r="L46" s="142"/>
      <c r="M46" s="142"/>
      <c r="N46" s="142"/>
      <c r="O46" s="79" t="str">
        <f>F46</f>
        <v>Weight category 70M  кg.</v>
      </c>
      <c r="P46" s="142"/>
      <c r="Q46" s="142"/>
      <c r="R46" s="142"/>
    </row>
    <row r="47" spans="1:18" ht="12.75">
      <c r="A47" s="182" t="s">
        <v>28</v>
      </c>
      <c r="B47" s="184" t="s">
        <v>2</v>
      </c>
      <c r="C47" s="177" t="s">
        <v>3</v>
      </c>
      <c r="D47" s="177" t="s">
        <v>4</v>
      </c>
      <c r="E47" s="177" t="s">
        <v>11</v>
      </c>
      <c r="F47" s="179"/>
      <c r="G47" s="180" t="s">
        <v>14</v>
      </c>
      <c r="H47" s="173" t="s">
        <v>15</v>
      </c>
      <c r="I47" s="175" t="s">
        <v>13</v>
      </c>
      <c r="J47" s="182" t="s">
        <v>28</v>
      </c>
      <c r="K47" s="184" t="s">
        <v>2</v>
      </c>
      <c r="L47" s="177" t="s">
        <v>3</v>
      </c>
      <c r="M47" s="177" t="s">
        <v>4</v>
      </c>
      <c r="N47" s="177" t="s">
        <v>11</v>
      </c>
      <c r="O47" s="179" t="s">
        <v>12</v>
      </c>
      <c r="P47" s="180" t="s">
        <v>14</v>
      </c>
      <c r="Q47" s="173" t="s">
        <v>15</v>
      </c>
      <c r="R47" s="175" t="s">
        <v>13</v>
      </c>
    </row>
    <row r="48" spans="1:18" ht="13.5" thickBot="1">
      <c r="A48" s="183"/>
      <c r="B48" s="185" t="s">
        <v>2</v>
      </c>
      <c r="C48" s="178" t="s">
        <v>3</v>
      </c>
      <c r="D48" s="178" t="s">
        <v>4</v>
      </c>
      <c r="E48" s="178" t="s">
        <v>11</v>
      </c>
      <c r="F48" s="178" t="s">
        <v>12</v>
      </c>
      <c r="G48" s="181"/>
      <c r="H48" s="174"/>
      <c r="I48" s="176" t="s">
        <v>13</v>
      </c>
      <c r="J48" s="183"/>
      <c r="K48" s="185" t="s">
        <v>2</v>
      </c>
      <c r="L48" s="178" t="s">
        <v>3</v>
      </c>
      <c r="M48" s="178" t="s">
        <v>4</v>
      </c>
      <c r="N48" s="178" t="s">
        <v>11</v>
      </c>
      <c r="O48" s="178" t="s">
        <v>12</v>
      </c>
      <c r="P48" s="181"/>
      <c r="Q48" s="174"/>
      <c r="R48" s="176" t="s">
        <v>13</v>
      </c>
    </row>
    <row r="49" spans="1:18" ht="12.75">
      <c r="A49" s="166"/>
      <c r="B49" s="169">
        <f>'пр.хода'!C42</f>
        <v>0</v>
      </c>
      <c r="C49" s="171" t="e">
        <f>VLOOKUP(B49,'пр.взв.'!B30:E61,2,FALSE)</f>
        <v>#N/A</v>
      </c>
      <c r="D49" s="148" t="e">
        <f>VLOOKUP(B49,'пр.взв.'!B30:F73,3,FALSE)</f>
        <v>#N/A</v>
      </c>
      <c r="E49" s="148" t="e">
        <f>VLOOKUP(B49,'пр.взв.'!B30:G73,4,FALSE)</f>
        <v>#N/A</v>
      </c>
      <c r="F49" s="164"/>
      <c r="G49" s="165"/>
      <c r="H49" s="159"/>
      <c r="I49" s="161"/>
      <c r="J49" s="166"/>
      <c r="K49" s="169">
        <f>'пр.хода'!C51</f>
        <v>0</v>
      </c>
      <c r="L49" s="171" t="e">
        <f>VLOOKUP(K49,'пр.взв.'!B30:E73,2,FALSE)</f>
        <v>#N/A</v>
      </c>
      <c r="M49" s="148" t="e">
        <f>VLOOKUP(K49,'пр.взв.'!B30:F73,3,FALSE)</f>
        <v>#N/A</v>
      </c>
      <c r="N49" s="148" t="e">
        <f>VLOOKUP(K49,'пр.взв.'!B30:G81,4,FALSE)</f>
        <v>#N/A</v>
      </c>
      <c r="O49" s="164"/>
      <c r="P49" s="165"/>
      <c r="Q49" s="159"/>
      <c r="R49" s="161"/>
    </row>
    <row r="50" spans="1:18" ht="12.75">
      <c r="A50" s="167"/>
      <c r="B50" s="170"/>
      <c r="C50" s="172"/>
      <c r="D50" s="149"/>
      <c r="E50" s="149"/>
      <c r="F50" s="149"/>
      <c r="G50" s="149"/>
      <c r="H50" s="160"/>
      <c r="I50" s="162"/>
      <c r="J50" s="167"/>
      <c r="K50" s="170"/>
      <c r="L50" s="172"/>
      <c r="M50" s="149"/>
      <c r="N50" s="149"/>
      <c r="O50" s="149"/>
      <c r="P50" s="149"/>
      <c r="Q50" s="160"/>
      <c r="R50" s="162"/>
    </row>
    <row r="51" spans="1:18" ht="12.75">
      <c r="A51" s="167"/>
      <c r="B51" s="163">
        <f>'пр.хода'!C46</f>
        <v>0</v>
      </c>
      <c r="C51" s="150" t="e">
        <f>VLOOKUP(B51,'пр.взв.'!B30:E61,2,FALSE)</f>
        <v>#N/A</v>
      </c>
      <c r="D51" s="155" t="e">
        <f>VLOOKUP(B51,'пр.взв.'!B30:F65,3,FALSE)</f>
        <v>#N/A</v>
      </c>
      <c r="E51" s="155" t="e">
        <f>VLOOKUP(B51,'пр.взв.'!B30:G65,4,FALSE)</f>
        <v>#N/A</v>
      </c>
      <c r="F51" s="157"/>
      <c r="G51" s="157"/>
      <c r="H51" s="153"/>
      <c r="I51" s="153"/>
      <c r="J51" s="167"/>
      <c r="K51" s="163">
        <f>'пр.хода'!C55</f>
        <v>0</v>
      </c>
      <c r="L51" s="150" t="e">
        <f>VLOOKUP(K51,'пр.взв.'!B30:E73,2,FALSE)</f>
        <v>#N/A</v>
      </c>
      <c r="M51" s="155" t="e">
        <f>VLOOKUP(K51,'пр.взв.'!B30:F73,3,FALSE)</f>
        <v>#N/A</v>
      </c>
      <c r="N51" s="155" t="e">
        <f>VLOOKUP(K51,'пр.взв.'!B30:G83,4,FALSE)</f>
        <v>#N/A</v>
      </c>
      <c r="O51" s="157"/>
      <c r="P51" s="157"/>
      <c r="Q51" s="153"/>
      <c r="R51" s="153"/>
    </row>
    <row r="52" spans="1:18" ht="13.5" thickBot="1">
      <c r="A52" s="168"/>
      <c r="B52" s="152"/>
      <c r="C52" s="151"/>
      <c r="D52" s="156"/>
      <c r="E52" s="156"/>
      <c r="F52" s="158"/>
      <c r="G52" s="158"/>
      <c r="H52" s="154"/>
      <c r="I52" s="154"/>
      <c r="J52" s="168"/>
      <c r="K52" s="152"/>
      <c r="L52" s="151"/>
      <c r="M52" s="156"/>
      <c r="N52" s="156"/>
      <c r="O52" s="158"/>
      <c r="P52" s="158"/>
      <c r="Q52" s="154"/>
      <c r="R52" s="154"/>
    </row>
  </sheetData>
  <sheetProtection/>
  <mergeCells count="354">
    <mergeCell ref="A30:A33"/>
    <mergeCell ref="C32:C33"/>
    <mergeCell ref="D32:D33"/>
    <mergeCell ref="E32:E33"/>
    <mergeCell ref="B30:B31"/>
    <mergeCell ref="C30:C31"/>
    <mergeCell ref="E30:E31"/>
    <mergeCell ref="J6:J9"/>
    <mergeCell ref="J10:J13"/>
    <mergeCell ref="J14:J17"/>
    <mergeCell ref="J18:J21"/>
    <mergeCell ref="J24:J25"/>
    <mergeCell ref="J26:J29"/>
    <mergeCell ref="J30:J33"/>
    <mergeCell ref="I28:I29"/>
    <mergeCell ref="I32:I33"/>
    <mergeCell ref="F28:F29"/>
    <mergeCell ref="G28:G29"/>
    <mergeCell ref="H28:H29"/>
    <mergeCell ref="B32:B33"/>
    <mergeCell ref="G32:G33"/>
    <mergeCell ref="H32:H33"/>
    <mergeCell ref="D30:D31"/>
    <mergeCell ref="F30:F31"/>
    <mergeCell ref="G30:G31"/>
    <mergeCell ref="H30:H31"/>
    <mergeCell ref="A4:A5"/>
    <mergeCell ref="A6:A9"/>
    <mergeCell ref="O30:O31"/>
    <mergeCell ref="K30:K31"/>
    <mergeCell ref="A24:A25"/>
    <mergeCell ref="A26:A29"/>
    <mergeCell ref="I30:I31"/>
    <mergeCell ref="K24:K25"/>
    <mergeCell ref="L28:L29"/>
    <mergeCell ref="L24:L25"/>
    <mergeCell ref="R32:R33"/>
    <mergeCell ref="M32:M33"/>
    <mergeCell ref="N32:N33"/>
    <mergeCell ref="A10:A13"/>
    <mergeCell ref="A14:A17"/>
    <mergeCell ref="A18:A21"/>
    <mergeCell ref="R28:R29"/>
    <mergeCell ref="P30:P31"/>
    <mergeCell ref="Q30:Q31"/>
    <mergeCell ref="R30:R31"/>
    <mergeCell ref="K32:K33"/>
    <mergeCell ref="O32:O33"/>
    <mergeCell ref="P32:P33"/>
    <mergeCell ref="Q32:Q33"/>
    <mergeCell ref="L32:L33"/>
    <mergeCell ref="P28:P29"/>
    <mergeCell ref="Q28:Q29"/>
    <mergeCell ref="N30:N31"/>
    <mergeCell ref="K28:K29"/>
    <mergeCell ref="M28:M29"/>
    <mergeCell ref="N28:N29"/>
    <mergeCell ref="L30:L31"/>
    <mergeCell ref="M30:M31"/>
    <mergeCell ref="P24:P25"/>
    <mergeCell ref="Q24:Q25"/>
    <mergeCell ref="R24:R25"/>
    <mergeCell ref="R26:R27"/>
    <mergeCell ref="P26:P27"/>
    <mergeCell ref="Q26:Q27"/>
    <mergeCell ref="M24:M25"/>
    <mergeCell ref="N24:N25"/>
    <mergeCell ref="F32:F33"/>
    <mergeCell ref="O24:O25"/>
    <mergeCell ref="K26:K27"/>
    <mergeCell ref="L26:L27"/>
    <mergeCell ref="M26:M27"/>
    <mergeCell ref="N26:N27"/>
    <mergeCell ref="O26:O27"/>
    <mergeCell ref="O28:O29"/>
    <mergeCell ref="B28:B29"/>
    <mergeCell ref="C28:C29"/>
    <mergeCell ref="D28:D29"/>
    <mergeCell ref="E28:E29"/>
    <mergeCell ref="H24:H25"/>
    <mergeCell ref="I24:I25"/>
    <mergeCell ref="B26:B27"/>
    <mergeCell ref="C26:C27"/>
    <mergeCell ref="D26:D27"/>
    <mergeCell ref="E26:E27"/>
    <mergeCell ref="F26:F27"/>
    <mergeCell ref="G26:G27"/>
    <mergeCell ref="H26:H27"/>
    <mergeCell ref="I26:I27"/>
    <mergeCell ref="O20:O21"/>
    <mergeCell ref="P20:P21"/>
    <mergeCell ref="Q20:Q21"/>
    <mergeCell ref="R20:R21"/>
    <mergeCell ref="K20:K21"/>
    <mergeCell ref="L20:L21"/>
    <mergeCell ref="M20:M21"/>
    <mergeCell ref="N20:N21"/>
    <mergeCell ref="O18:O19"/>
    <mergeCell ref="P18:P19"/>
    <mergeCell ref="Q18:Q19"/>
    <mergeCell ref="R18:R19"/>
    <mergeCell ref="K18:K19"/>
    <mergeCell ref="L18:L19"/>
    <mergeCell ref="M18:M19"/>
    <mergeCell ref="N18:N19"/>
    <mergeCell ref="O16:O17"/>
    <mergeCell ref="P16:P17"/>
    <mergeCell ref="Q16:Q17"/>
    <mergeCell ref="R16:R17"/>
    <mergeCell ref="K16:K17"/>
    <mergeCell ref="L16:L17"/>
    <mergeCell ref="M16:M17"/>
    <mergeCell ref="N16:N17"/>
    <mergeCell ref="O14:O15"/>
    <mergeCell ref="P14:P15"/>
    <mergeCell ref="Q14:Q15"/>
    <mergeCell ref="R14:R15"/>
    <mergeCell ref="K14:K15"/>
    <mergeCell ref="L14:L15"/>
    <mergeCell ref="M14:M15"/>
    <mergeCell ref="N14:N15"/>
    <mergeCell ref="F20:F21"/>
    <mergeCell ref="G20:G21"/>
    <mergeCell ref="H20:H21"/>
    <mergeCell ref="I20:I21"/>
    <mergeCell ref="B20:B21"/>
    <mergeCell ref="C20:C21"/>
    <mergeCell ref="D20:D21"/>
    <mergeCell ref="E20:E21"/>
    <mergeCell ref="F18:F19"/>
    <mergeCell ref="G18:G19"/>
    <mergeCell ref="H18:H19"/>
    <mergeCell ref="I18:I19"/>
    <mergeCell ref="B18:B19"/>
    <mergeCell ref="C18:C19"/>
    <mergeCell ref="D18:D19"/>
    <mergeCell ref="E18:E19"/>
    <mergeCell ref="F16:F17"/>
    <mergeCell ref="G16:G17"/>
    <mergeCell ref="H16:H17"/>
    <mergeCell ref="I16:I17"/>
    <mergeCell ref="B16:B17"/>
    <mergeCell ref="C16:C17"/>
    <mergeCell ref="D16:D17"/>
    <mergeCell ref="E16:E17"/>
    <mergeCell ref="F14:F15"/>
    <mergeCell ref="G14:G15"/>
    <mergeCell ref="H14:H15"/>
    <mergeCell ref="I14:I15"/>
    <mergeCell ref="B14:B15"/>
    <mergeCell ref="C14:C15"/>
    <mergeCell ref="D14:D15"/>
    <mergeCell ref="E14:E15"/>
    <mergeCell ref="O12:O13"/>
    <mergeCell ref="P12:P13"/>
    <mergeCell ref="Q12:Q13"/>
    <mergeCell ref="R12:R13"/>
    <mergeCell ref="K12:K13"/>
    <mergeCell ref="L12:L13"/>
    <mergeCell ref="M12:M13"/>
    <mergeCell ref="N12:N13"/>
    <mergeCell ref="F12:F13"/>
    <mergeCell ref="G12:G13"/>
    <mergeCell ref="H12:H13"/>
    <mergeCell ref="I12:I13"/>
    <mergeCell ref="B12:B13"/>
    <mergeCell ref="C12:C13"/>
    <mergeCell ref="D12:D13"/>
    <mergeCell ref="E12:E13"/>
    <mergeCell ref="O10:O11"/>
    <mergeCell ref="P10:P11"/>
    <mergeCell ref="Q10:Q11"/>
    <mergeCell ref="R10:R11"/>
    <mergeCell ref="K10:K11"/>
    <mergeCell ref="L10:L11"/>
    <mergeCell ref="M10:M11"/>
    <mergeCell ref="N10:N11"/>
    <mergeCell ref="F10:F11"/>
    <mergeCell ref="G10:G11"/>
    <mergeCell ref="H10:H11"/>
    <mergeCell ref="I10:I11"/>
    <mergeCell ref="B10:B11"/>
    <mergeCell ref="C10:C11"/>
    <mergeCell ref="D10:D11"/>
    <mergeCell ref="E10:E11"/>
    <mergeCell ref="O8:O9"/>
    <mergeCell ref="P8:P9"/>
    <mergeCell ref="Q8:Q9"/>
    <mergeCell ref="R8:R9"/>
    <mergeCell ref="K8:K9"/>
    <mergeCell ref="L8:L9"/>
    <mergeCell ref="M8:M9"/>
    <mergeCell ref="N8:N9"/>
    <mergeCell ref="F8:F9"/>
    <mergeCell ref="G8:G9"/>
    <mergeCell ref="H8:H9"/>
    <mergeCell ref="I8:I9"/>
    <mergeCell ref="B8:B9"/>
    <mergeCell ref="C8:C9"/>
    <mergeCell ref="D8:D9"/>
    <mergeCell ref="E8:E9"/>
    <mergeCell ref="O6:O7"/>
    <mergeCell ref="P6:P7"/>
    <mergeCell ref="Q6:Q7"/>
    <mergeCell ref="R6:R7"/>
    <mergeCell ref="K6:K7"/>
    <mergeCell ref="L6:L7"/>
    <mergeCell ref="M6:M7"/>
    <mergeCell ref="N6:N7"/>
    <mergeCell ref="F6:F7"/>
    <mergeCell ref="G6:G7"/>
    <mergeCell ref="H6:H7"/>
    <mergeCell ref="I6:I7"/>
    <mergeCell ref="B6:B7"/>
    <mergeCell ref="C6:C7"/>
    <mergeCell ref="D6:D7"/>
    <mergeCell ref="E6:E7"/>
    <mergeCell ref="Q4:Q5"/>
    <mergeCell ref="R4:R5"/>
    <mergeCell ref="K4:K5"/>
    <mergeCell ref="L4:L5"/>
    <mergeCell ref="M4:M5"/>
    <mergeCell ref="N4:N5"/>
    <mergeCell ref="O4:O5"/>
    <mergeCell ref="P4:P5"/>
    <mergeCell ref="B1:I1"/>
    <mergeCell ref="K1:R1"/>
    <mergeCell ref="B2:I2"/>
    <mergeCell ref="K2:R2"/>
    <mergeCell ref="J4:J5"/>
    <mergeCell ref="B4:B5"/>
    <mergeCell ref="C4:C5"/>
    <mergeCell ref="D4:D5"/>
    <mergeCell ref="E4:E5"/>
    <mergeCell ref="F4:F5"/>
    <mergeCell ref="G4:G5"/>
    <mergeCell ref="H4:H5"/>
    <mergeCell ref="I4:I5"/>
    <mergeCell ref="C35:I35"/>
    <mergeCell ref="L35:R35"/>
    <mergeCell ref="B22:I22"/>
    <mergeCell ref="K22:R22"/>
    <mergeCell ref="B24:B25"/>
    <mergeCell ref="C24:C25"/>
    <mergeCell ref="D24:D25"/>
    <mergeCell ref="E24:E25"/>
    <mergeCell ref="F24:F25"/>
    <mergeCell ref="G24:G25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K37:K38"/>
    <mergeCell ref="L37:L38"/>
    <mergeCell ref="M37:M38"/>
    <mergeCell ref="N37:N38"/>
    <mergeCell ref="O37:O38"/>
    <mergeCell ref="P37:P38"/>
    <mergeCell ref="Q37:Q38"/>
    <mergeCell ref="R37:R38"/>
    <mergeCell ref="A39:A42"/>
    <mergeCell ref="B39:B40"/>
    <mergeCell ref="C39:C40"/>
    <mergeCell ref="D39:D40"/>
    <mergeCell ref="E39:E40"/>
    <mergeCell ref="F39:F40"/>
    <mergeCell ref="G39:G40"/>
    <mergeCell ref="H39:H40"/>
    <mergeCell ref="I39:I40"/>
    <mergeCell ref="J39:J42"/>
    <mergeCell ref="K39:K40"/>
    <mergeCell ref="L39:L40"/>
    <mergeCell ref="K41:K42"/>
    <mergeCell ref="L41:L42"/>
    <mergeCell ref="M39:M40"/>
    <mergeCell ref="N39:N40"/>
    <mergeCell ref="O39:O40"/>
    <mergeCell ref="P39:P40"/>
    <mergeCell ref="Q39:Q40"/>
    <mergeCell ref="R39:R40"/>
    <mergeCell ref="B41:B42"/>
    <mergeCell ref="C41:C42"/>
    <mergeCell ref="D41:D42"/>
    <mergeCell ref="E41:E42"/>
    <mergeCell ref="F41:F42"/>
    <mergeCell ref="G41:G42"/>
    <mergeCell ref="H41:H42"/>
    <mergeCell ref="I41:I42"/>
    <mergeCell ref="Q41:Q42"/>
    <mergeCell ref="R41:R42"/>
    <mergeCell ref="A45:I45"/>
    <mergeCell ref="J45:R45"/>
    <mergeCell ref="M41:M42"/>
    <mergeCell ref="N41:N42"/>
    <mergeCell ref="O41:O42"/>
    <mergeCell ref="P41:P42"/>
    <mergeCell ref="A47:A48"/>
    <mergeCell ref="B47:B48"/>
    <mergeCell ref="C47:C48"/>
    <mergeCell ref="D47:D48"/>
    <mergeCell ref="E47:E48"/>
    <mergeCell ref="F47:F48"/>
    <mergeCell ref="G47:G48"/>
    <mergeCell ref="H47:H48"/>
    <mergeCell ref="I47:I48"/>
    <mergeCell ref="J47:J48"/>
    <mergeCell ref="K47:K48"/>
    <mergeCell ref="L47:L48"/>
    <mergeCell ref="M47:M48"/>
    <mergeCell ref="N47:N48"/>
    <mergeCell ref="O47:O48"/>
    <mergeCell ref="P47:P48"/>
    <mergeCell ref="Q47:Q48"/>
    <mergeCell ref="R47:R48"/>
    <mergeCell ref="A49:A52"/>
    <mergeCell ref="B49:B50"/>
    <mergeCell ref="C49:C50"/>
    <mergeCell ref="D49:D50"/>
    <mergeCell ref="E49:E50"/>
    <mergeCell ref="F49:F50"/>
    <mergeCell ref="G49:G50"/>
    <mergeCell ref="H49:H50"/>
    <mergeCell ref="I49:I50"/>
    <mergeCell ref="J49:J52"/>
    <mergeCell ref="K49:K50"/>
    <mergeCell ref="L49:L50"/>
    <mergeCell ref="K51:K52"/>
    <mergeCell ref="L51:L52"/>
    <mergeCell ref="M49:M50"/>
    <mergeCell ref="N49:N50"/>
    <mergeCell ref="O49:O50"/>
    <mergeCell ref="P49:P50"/>
    <mergeCell ref="Q49:Q50"/>
    <mergeCell ref="R49:R50"/>
    <mergeCell ref="B51:B52"/>
    <mergeCell ref="C51:C52"/>
    <mergeCell ref="D51:D52"/>
    <mergeCell ref="E51:E52"/>
    <mergeCell ref="F51:F52"/>
    <mergeCell ref="G51:G52"/>
    <mergeCell ref="H51:H52"/>
    <mergeCell ref="I51:I52"/>
    <mergeCell ref="Q51:Q52"/>
    <mergeCell ref="R51:R52"/>
    <mergeCell ref="M51:M52"/>
    <mergeCell ref="N51:N52"/>
    <mergeCell ref="O51:O52"/>
    <mergeCell ref="P51:P52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K28"/>
  <sheetViews>
    <sheetView zoomScalePageLayoutView="0" workbookViewId="0" topLeftCell="A1">
      <selection activeCell="A1" sqref="A1:K30"/>
    </sheetView>
  </sheetViews>
  <sheetFormatPr defaultColWidth="9.140625" defaultRowHeight="12.75"/>
  <cols>
    <col min="1" max="1" width="5.140625" style="0" customWidth="1"/>
    <col min="2" max="2" width="5.8515625" style="0" customWidth="1"/>
    <col min="3" max="3" width="8.57421875" style="0" customWidth="1"/>
    <col min="4" max="4" width="22.57421875" style="0" customWidth="1"/>
    <col min="5" max="5" width="9.8515625" style="0" customWidth="1"/>
    <col min="6" max="6" width="13.00390625" style="0" customWidth="1"/>
    <col min="7" max="7" width="27.8515625" style="0" customWidth="1"/>
    <col min="11" max="11" width="20.7109375" style="0" customWidth="1"/>
  </cols>
  <sheetData>
    <row r="1" spans="1:11" ht="28.5" customHeight="1">
      <c r="A1" s="244" t="s">
        <v>23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</row>
    <row r="2" spans="1:11" ht="24.75" customHeight="1">
      <c r="A2" s="244" t="str">
        <f>HYPERLINK('[1]реквизиты'!$A$2)</f>
        <v>European Championship among  youth (M-F)  /1994-95/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</row>
    <row r="3" spans="1:11" ht="27.75" customHeight="1">
      <c r="A3" s="246" t="str">
        <f>'пр.взв.'!A4</f>
        <v>Weight category 70M  кg.</v>
      </c>
      <c r="B3" s="247"/>
      <c r="C3" s="247"/>
      <c r="D3" s="247"/>
      <c r="E3" s="247"/>
      <c r="F3" s="247"/>
      <c r="G3" s="247"/>
      <c r="H3" s="247"/>
      <c r="I3" s="247"/>
      <c r="J3" s="247"/>
      <c r="K3" s="247"/>
    </row>
    <row r="4" spans="1:11" ht="27.75" customHeight="1" hidden="1" thickBot="1">
      <c r="A4" s="248" t="s">
        <v>51</v>
      </c>
      <c r="B4" s="248"/>
      <c r="C4" s="248"/>
      <c r="D4" s="248"/>
      <c r="E4" s="248"/>
      <c r="F4" s="248"/>
      <c r="G4" s="248"/>
      <c r="H4" s="248"/>
      <c r="I4" s="248"/>
      <c r="J4" s="248"/>
      <c r="K4" s="248"/>
    </row>
    <row r="5" spans="1:11" ht="26.25" hidden="1" thickBot="1">
      <c r="A5" s="58" t="s">
        <v>9</v>
      </c>
      <c r="B5" s="59" t="s">
        <v>2</v>
      </c>
      <c r="C5" s="60" t="s">
        <v>10</v>
      </c>
      <c r="D5" s="59" t="s">
        <v>3</v>
      </c>
      <c r="E5" s="61" t="s">
        <v>4</v>
      </c>
      <c r="F5" s="57" t="s">
        <v>11</v>
      </c>
      <c r="G5" s="62" t="s">
        <v>35</v>
      </c>
      <c r="H5" s="62" t="s">
        <v>14</v>
      </c>
      <c r="I5" s="62" t="s">
        <v>15</v>
      </c>
      <c r="J5" s="60" t="s">
        <v>36</v>
      </c>
      <c r="K5" s="62" t="s">
        <v>16</v>
      </c>
    </row>
    <row r="6" spans="1:11" ht="19.5" customHeight="1" hidden="1">
      <c r="A6" s="241">
        <v>1</v>
      </c>
      <c r="B6" s="240">
        <f>'пр.хода'!C42</f>
        <v>0</v>
      </c>
      <c r="C6" s="235" t="s">
        <v>17</v>
      </c>
      <c r="D6" s="237" t="e">
        <f>VLOOKUP(B6,'пр.взв.'!B7:F38,2,FALSE)</f>
        <v>#N/A</v>
      </c>
      <c r="E6" s="227" t="e">
        <f>VLOOKUP(B6,'пр.взв.'!B7:E38,3,FALSE)</f>
        <v>#N/A</v>
      </c>
      <c r="F6" s="182" t="e">
        <f>VLOOKUP(B6,'пр.взв.'!B7:E38,4,FALSE)</f>
        <v>#N/A</v>
      </c>
      <c r="G6" s="239"/>
      <c r="H6" s="219"/>
      <c r="I6" s="239"/>
      <c r="J6" s="219"/>
      <c r="K6" s="63" t="s">
        <v>18</v>
      </c>
    </row>
    <row r="7" spans="1:11" ht="19.5" customHeight="1" hidden="1" thickBot="1">
      <c r="A7" s="242"/>
      <c r="B7" s="222"/>
      <c r="C7" s="236"/>
      <c r="D7" s="238"/>
      <c r="E7" s="228"/>
      <c r="F7" s="183"/>
      <c r="G7" s="230"/>
      <c r="H7" s="220"/>
      <c r="I7" s="230"/>
      <c r="J7" s="220"/>
      <c r="K7" s="64" t="s">
        <v>19</v>
      </c>
    </row>
    <row r="8" spans="1:11" ht="19.5" customHeight="1" hidden="1">
      <c r="A8" s="242"/>
      <c r="B8" s="240">
        <f>'пр.хода'!C46</f>
        <v>0</v>
      </c>
      <c r="C8" s="223" t="s">
        <v>20</v>
      </c>
      <c r="D8" s="225" t="e">
        <f>VLOOKUP(B8,'пр.взв.'!B7:F38,2,FALSE)</f>
        <v>#N/A</v>
      </c>
      <c r="E8" s="227" t="e">
        <f>VLOOKUP(B8,'пр.взв.'!B7:E38,3,FALSE)</f>
        <v>#N/A</v>
      </c>
      <c r="F8" s="227" t="e">
        <f>VLOOKUP(B8,'пр.взв.'!B7:F38,4,FALSE)</f>
        <v>#N/A</v>
      </c>
      <c r="G8" s="229"/>
      <c r="H8" s="219"/>
      <c r="I8" s="239"/>
      <c r="J8" s="219"/>
      <c r="K8" s="64" t="s">
        <v>21</v>
      </c>
    </row>
    <row r="9" spans="1:11" ht="19.5" customHeight="1" hidden="1" thickBot="1">
      <c r="A9" s="243"/>
      <c r="B9" s="222"/>
      <c r="C9" s="224"/>
      <c r="D9" s="226"/>
      <c r="E9" s="228"/>
      <c r="F9" s="228"/>
      <c r="G9" s="230"/>
      <c r="H9" s="220"/>
      <c r="I9" s="230"/>
      <c r="J9" s="220"/>
      <c r="K9" s="65"/>
    </row>
    <row r="10" spans="1:11" ht="12.75" hidden="1">
      <c r="A10" s="66"/>
      <c r="B10" s="66"/>
      <c r="C10" s="67"/>
      <c r="D10" s="66"/>
      <c r="E10" s="68"/>
      <c r="F10" s="66"/>
      <c r="G10" s="66"/>
      <c r="H10" s="66"/>
      <c r="I10" s="66"/>
      <c r="J10" s="66"/>
      <c r="K10" s="66"/>
    </row>
    <row r="11" spans="1:11" ht="16.5" hidden="1" thickBot="1">
      <c r="A11" s="70"/>
      <c r="B11" s="71"/>
      <c r="C11" s="72"/>
      <c r="D11" s="72"/>
      <c r="E11" s="72"/>
      <c r="F11" s="73"/>
      <c r="G11" s="71"/>
      <c r="H11" s="71"/>
      <c r="I11" s="74"/>
      <c r="J11" s="75"/>
      <c r="K11" s="66"/>
    </row>
    <row r="12" spans="1:11" ht="26.25" hidden="1" thickBot="1">
      <c r="A12" s="58" t="s">
        <v>9</v>
      </c>
      <c r="B12" s="59" t="s">
        <v>2</v>
      </c>
      <c r="C12" s="60" t="s">
        <v>10</v>
      </c>
      <c r="D12" s="59" t="s">
        <v>3</v>
      </c>
      <c r="E12" s="61" t="s">
        <v>4</v>
      </c>
      <c r="F12" s="57" t="s">
        <v>11</v>
      </c>
      <c r="G12" s="62" t="s">
        <v>35</v>
      </c>
      <c r="H12" s="62" t="s">
        <v>14</v>
      </c>
      <c r="I12" s="62" t="s">
        <v>15</v>
      </c>
      <c r="J12" s="60" t="s">
        <v>36</v>
      </c>
      <c r="K12" s="62" t="s">
        <v>16</v>
      </c>
    </row>
    <row r="13" spans="1:11" ht="13.5" hidden="1">
      <c r="A13" s="241">
        <v>2</v>
      </c>
      <c r="B13" s="240">
        <f>'пр.хода'!E53</f>
        <v>6</v>
      </c>
      <c r="C13" s="235" t="s">
        <v>17</v>
      </c>
      <c r="D13" s="237" t="str">
        <f>VLOOKUP(B13,'пр.взв.'!B7:F38,2,FALSE)</f>
        <v>NIAZASHVILI Omari</v>
      </c>
      <c r="E13" s="227">
        <f>VLOOKUP(B13,'пр.взв.'!B1:E45,3,FALSE)</f>
        <v>1994</v>
      </c>
      <c r="F13" s="182" t="str">
        <f>VLOOKUP(B13,'пр.взв.'!B1:E45,4,FALSE)</f>
        <v>GEO</v>
      </c>
      <c r="G13" s="239"/>
      <c r="H13" s="219"/>
      <c r="I13" s="239"/>
      <c r="J13" s="219"/>
      <c r="K13" s="63" t="s">
        <v>18</v>
      </c>
    </row>
    <row r="14" spans="1:11" ht="19.5" customHeight="1" hidden="1" thickBot="1">
      <c r="A14" s="242"/>
      <c r="B14" s="222"/>
      <c r="C14" s="236"/>
      <c r="D14" s="238"/>
      <c r="E14" s="228"/>
      <c r="F14" s="183"/>
      <c r="G14" s="230"/>
      <c r="H14" s="220"/>
      <c r="I14" s="230"/>
      <c r="J14" s="220"/>
      <c r="K14" s="64" t="s">
        <v>19</v>
      </c>
    </row>
    <row r="15" spans="1:11" ht="19.5" customHeight="1" hidden="1">
      <c r="A15" s="242"/>
      <c r="B15" s="240">
        <f>'пр.хода'!E57</f>
        <v>4</v>
      </c>
      <c r="C15" s="223" t="s">
        <v>20</v>
      </c>
      <c r="D15" s="225" t="str">
        <f>VLOOKUP(B15,'пр.взв.'!B7:F38,2,FALSE)</f>
        <v>SANDU Alexandr</v>
      </c>
      <c r="E15" s="227">
        <f>VLOOKUP(B15,'пр.взв.'!B1:E45,3,FALSE)</f>
        <v>1994</v>
      </c>
      <c r="F15" s="227" t="str">
        <f>VLOOKUP(B15,'пр.взв.'!B1:F45,4,FALSE)</f>
        <v>MDA</v>
      </c>
      <c r="G15" s="229"/>
      <c r="H15" s="219"/>
      <c r="I15" s="239"/>
      <c r="J15" s="219"/>
      <c r="K15" s="64" t="s">
        <v>21</v>
      </c>
    </row>
    <row r="16" spans="1:11" ht="19.5" customHeight="1" hidden="1" thickBot="1">
      <c r="A16" s="243"/>
      <c r="B16" s="222"/>
      <c r="C16" s="224"/>
      <c r="D16" s="226"/>
      <c r="E16" s="228"/>
      <c r="F16" s="228"/>
      <c r="G16" s="230"/>
      <c r="H16" s="220"/>
      <c r="I16" s="230"/>
      <c r="J16" s="220"/>
      <c r="K16" s="65"/>
    </row>
    <row r="17" spans="1:11" ht="19.5" customHeight="1">
      <c r="A17" s="66"/>
      <c r="B17" s="66"/>
      <c r="C17" s="67"/>
      <c r="D17" s="66"/>
      <c r="E17" s="68"/>
      <c r="F17" s="66"/>
      <c r="G17" s="66"/>
      <c r="H17" s="66"/>
      <c r="I17" s="66"/>
      <c r="J17" s="66"/>
      <c r="K17" s="66"/>
    </row>
    <row r="18" spans="1:11" ht="24" customHeight="1">
      <c r="A18" s="70"/>
      <c r="B18" s="71"/>
      <c r="C18" s="72"/>
      <c r="D18" s="72"/>
      <c r="E18" s="72"/>
      <c r="F18" s="73"/>
      <c r="G18" s="71"/>
      <c r="H18" s="71"/>
      <c r="I18" s="74"/>
      <c r="J18" s="75"/>
      <c r="K18" s="66"/>
    </row>
    <row r="19" spans="1:11" ht="16.5" thickBot="1">
      <c r="A19" s="231" t="s">
        <v>22</v>
      </c>
      <c r="B19" s="231"/>
      <c r="C19" s="231"/>
      <c r="D19" s="231"/>
      <c r="E19" s="231"/>
      <c r="F19" s="231"/>
      <c r="G19" s="231"/>
      <c r="H19" s="231"/>
      <c r="I19" s="231"/>
      <c r="J19" s="231"/>
      <c r="K19" s="231"/>
    </row>
    <row r="20" spans="1:11" ht="26.25" thickBot="1">
      <c r="A20" s="69" t="s">
        <v>9</v>
      </c>
      <c r="B20" s="59" t="s">
        <v>2</v>
      </c>
      <c r="C20" s="60" t="s">
        <v>10</v>
      </c>
      <c r="D20" s="59" t="s">
        <v>3</v>
      </c>
      <c r="E20" s="61" t="s">
        <v>4</v>
      </c>
      <c r="F20" s="57" t="s">
        <v>11</v>
      </c>
      <c r="G20" s="62" t="s">
        <v>35</v>
      </c>
      <c r="H20" s="62" t="s">
        <v>14</v>
      </c>
      <c r="I20" s="62" t="s">
        <v>15</v>
      </c>
      <c r="J20" s="60" t="s">
        <v>36</v>
      </c>
      <c r="K20" s="62" t="s">
        <v>16</v>
      </c>
    </row>
    <row r="21" spans="1:11" ht="19.5" customHeight="1">
      <c r="A21" s="232"/>
      <c r="B21" s="221">
        <f>'пр.хода'!$K$12</f>
        <v>3</v>
      </c>
      <c r="C21" s="235" t="s">
        <v>17</v>
      </c>
      <c r="D21" s="237" t="str">
        <f>VLOOKUP(B21,'пр.взв.'!B7:F38,2,FALSE)</f>
        <v>OGANEZOV Vladislav </v>
      </c>
      <c r="E21" s="227">
        <f>VLOOKUP(B21,'пр.взв.'!B1:E46,3,FALSE)</f>
        <v>1994</v>
      </c>
      <c r="F21" s="182" t="str">
        <f>VLOOKUP(B21,'пр.взв.'!B1:E46,4,FALSE)</f>
        <v>RUS</v>
      </c>
      <c r="G21" s="239"/>
      <c r="H21" s="219"/>
      <c r="I21" s="239"/>
      <c r="J21" s="219"/>
      <c r="K21" s="63" t="s">
        <v>18</v>
      </c>
    </row>
    <row r="22" spans="1:11" ht="14.25" thickBot="1">
      <c r="A22" s="233"/>
      <c r="B22" s="222"/>
      <c r="C22" s="236"/>
      <c r="D22" s="238"/>
      <c r="E22" s="228"/>
      <c r="F22" s="183"/>
      <c r="G22" s="230"/>
      <c r="H22" s="220"/>
      <c r="I22" s="230"/>
      <c r="J22" s="220"/>
      <c r="K22" s="64" t="s">
        <v>19</v>
      </c>
    </row>
    <row r="23" spans="1:11" ht="13.5">
      <c r="A23" s="233"/>
      <c r="B23" s="221">
        <f>'пр.хода'!$K$30</f>
        <v>6</v>
      </c>
      <c r="C23" s="223" t="s">
        <v>20</v>
      </c>
      <c r="D23" s="225" t="str">
        <f>VLOOKUP(B23,'пр.взв.'!B7:F38,2,FALSE)</f>
        <v>NIAZASHVILI Omari</v>
      </c>
      <c r="E23" s="227">
        <f>VLOOKUP(B23,'пр.взв.'!B1:E46,3,FALSE)</f>
        <v>1994</v>
      </c>
      <c r="F23" s="227" t="str">
        <f>VLOOKUP(B23,'пр.взв.'!B1:F46,4,FALSE)</f>
        <v>GEO</v>
      </c>
      <c r="G23" s="229"/>
      <c r="H23" s="219"/>
      <c r="I23" s="239"/>
      <c r="J23" s="219"/>
      <c r="K23" s="64" t="s">
        <v>21</v>
      </c>
    </row>
    <row r="24" spans="1:11" ht="20.25" customHeight="1" thickBot="1">
      <c r="A24" s="234"/>
      <c r="B24" s="222"/>
      <c r="C24" s="224"/>
      <c r="D24" s="226"/>
      <c r="E24" s="228"/>
      <c r="F24" s="228"/>
      <c r="G24" s="230"/>
      <c r="H24" s="220"/>
      <c r="I24" s="230"/>
      <c r="J24" s="220"/>
      <c r="K24" s="65"/>
    </row>
    <row r="26" spans="1:11" ht="15">
      <c r="A26" s="42" t="str">
        <f>'[1]реквизиты'!$A$8</f>
        <v>Chiaf referee</v>
      </c>
      <c r="B26" s="43"/>
      <c r="C26" s="43"/>
      <c r="D26" s="43"/>
      <c r="E26" s="3"/>
      <c r="F26" s="95"/>
      <c r="H26" s="218" t="str">
        <f>'[1]реквизиты'!$G$8</f>
        <v>R. Baboyan</v>
      </c>
      <c r="I26" s="218"/>
      <c r="J26" s="218"/>
      <c r="K26" t="str">
        <f>'[1]реквизиты'!$G$9</f>
        <v>/RUS/</v>
      </c>
    </row>
    <row r="27" spans="1:8" ht="15">
      <c r="A27" s="43"/>
      <c r="B27" s="43"/>
      <c r="C27" s="43"/>
      <c r="D27" s="43"/>
      <c r="E27" s="3"/>
      <c r="F27" s="10"/>
      <c r="G27" s="3"/>
      <c r="H27" s="96"/>
    </row>
    <row r="28" spans="1:11" ht="15">
      <c r="A28" s="42" t="str">
        <f>'[1]реквизиты'!$A$10</f>
        <v>Chiaf  secretary</v>
      </c>
      <c r="C28" s="3"/>
      <c r="D28" s="3"/>
      <c r="E28" s="3"/>
      <c r="F28" s="3"/>
      <c r="H28" s="218" t="str">
        <f>'[1]реквизиты'!$G$10</f>
        <v>A. Sheyko</v>
      </c>
      <c r="I28" s="218"/>
      <c r="J28" s="218"/>
      <c r="K28" t="str">
        <f>'[1]реквизиты'!$G$11</f>
        <v>/BLR/</v>
      </c>
    </row>
  </sheetData>
  <sheetProtection/>
  <mergeCells count="64">
    <mergeCell ref="J15:J16"/>
    <mergeCell ref="I13:I14"/>
    <mergeCell ref="J13:J14"/>
    <mergeCell ref="B15:B16"/>
    <mergeCell ref="C15:C16"/>
    <mergeCell ref="D15:D16"/>
    <mergeCell ref="E15:E16"/>
    <mergeCell ref="F15:F16"/>
    <mergeCell ref="G15:G16"/>
    <mergeCell ref="H15:H16"/>
    <mergeCell ref="I15:I16"/>
    <mergeCell ref="E13:E14"/>
    <mergeCell ref="F13:F14"/>
    <mergeCell ref="G13:G14"/>
    <mergeCell ref="H13:H14"/>
    <mergeCell ref="A13:A16"/>
    <mergeCell ref="B13:B14"/>
    <mergeCell ref="C13:C14"/>
    <mergeCell ref="D13:D14"/>
    <mergeCell ref="I6:I7"/>
    <mergeCell ref="A6:A9"/>
    <mergeCell ref="A1:K1"/>
    <mergeCell ref="A2:K2"/>
    <mergeCell ref="A3:K3"/>
    <mergeCell ref="A4:K4"/>
    <mergeCell ref="G6:G7"/>
    <mergeCell ref="H6:H7"/>
    <mergeCell ref="B6:B7"/>
    <mergeCell ref="C6:C7"/>
    <mergeCell ref="F6:F7"/>
    <mergeCell ref="B8:B9"/>
    <mergeCell ref="C8:C9"/>
    <mergeCell ref="D8:D9"/>
    <mergeCell ref="D6:D7"/>
    <mergeCell ref="I23:I24"/>
    <mergeCell ref="J23:J24"/>
    <mergeCell ref="J6:J7"/>
    <mergeCell ref="E8:E9"/>
    <mergeCell ref="F8:F9"/>
    <mergeCell ref="G8:G9"/>
    <mergeCell ref="H8:H9"/>
    <mergeCell ref="I8:I9"/>
    <mergeCell ref="J8:J9"/>
    <mergeCell ref="E6:E7"/>
    <mergeCell ref="A19:K19"/>
    <mergeCell ref="A21:A24"/>
    <mergeCell ref="B21:B22"/>
    <mergeCell ref="C21:C22"/>
    <mergeCell ref="D21:D22"/>
    <mergeCell ref="E21:E22"/>
    <mergeCell ref="F21:F22"/>
    <mergeCell ref="G21:G22"/>
    <mergeCell ref="H21:H22"/>
    <mergeCell ref="I21:I22"/>
    <mergeCell ref="H26:J26"/>
    <mergeCell ref="H28:J28"/>
    <mergeCell ref="J21:J22"/>
    <mergeCell ref="B23:B24"/>
    <mergeCell ref="C23:C24"/>
    <mergeCell ref="D23:D24"/>
    <mergeCell ref="E23:E24"/>
    <mergeCell ref="F23:F24"/>
    <mergeCell ref="G23:G24"/>
    <mergeCell ref="H23:H2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</sheetPr>
  <dimension ref="A1:F45"/>
  <sheetViews>
    <sheetView zoomScalePageLayoutView="0" workbookViewId="0" topLeftCell="A1">
      <selection activeCell="L10" sqref="L10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2.28125" style="0" customWidth="1"/>
    <col min="5" max="5" width="22.00390625" style="0" customWidth="1"/>
    <col min="6" max="6" width="18.28125" style="0" customWidth="1"/>
  </cols>
  <sheetData>
    <row r="1" spans="1:6" ht="30" customHeight="1">
      <c r="A1" s="273" t="s">
        <v>8</v>
      </c>
      <c r="B1" s="273"/>
      <c r="C1" s="273"/>
      <c r="D1" s="273"/>
      <c r="E1" s="273"/>
      <c r="F1" s="273"/>
    </row>
    <row r="2" spans="1:6" ht="35.25" customHeight="1">
      <c r="A2" s="272" t="str">
        <f>HYPERLINK('[1]реквизиты'!$A$2)</f>
        <v>European Championship among  youth (M-F)  /1994-95/</v>
      </c>
      <c r="B2" s="272"/>
      <c r="C2" s="272"/>
      <c r="D2" s="272"/>
      <c r="E2" s="272"/>
      <c r="F2" s="272"/>
    </row>
    <row r="3" spans="1:6" ht="23.25" customHeight="1">
      <c r="A3" s="274" t="str">
        <f>HYPERLINK('[1]реквизиты'!$A$3)</f>
        <v>April 5-9, 2012    Bucharest (Romania)</v>
      </c>
      <c r="B3" s="274"/>
      <c r="C3" s="274"/>
      <c r="D3" s="274"/>
      <c r="E3" s="274"/>
      <c r="F3" s="274"/>
    </row>
    <row r="4" spans="1:6" ht="27.75" customHeight="1" thickBot="1">
      <c r="A4" s="271" t="s">
        <v>72</v>
      </c>
      <c r="B4" s="271"/>
      <c r="C4" s="271"/>
      <c r="D4" s="271"/>
      <c r="E4" s="271"/>
      <c r="F4" s="271"/>
    </row>
    <row r="5" spans="1:6" ht="12.75" customHeight="1">
      <c r="A5" s="256" t="s">
        <v>7</v>
      </c>
      <c r="B5" s="259" t="s">
        <v>2</v>
      </c>
      <c r="C5" s="256" t="s">
        <v>3</v>
      </c>
      <c r="D5" s="256" t="s">
        <v>31</v>
      </c>
      <c r="E5" s="256" t="s">
        <v>5</v>
      </c>
      <c r="F5" s="256" t="s">
        <v>6</v>
      </c>
    </row>
    <row r="6" spans="1:6" ht="12.75" customHeight="1" thickBot="1">
      <c r="A6" s="257" t="s">
        <v>7</v>
      </c>
      <c r="B6" s="260"/>
      <c r="C6" s="257" t="s">
        <v>3</v>
      </c>
      <c r="D6" s="257" t="s">
        <v>4</v>
      </c>
      <c r="E6" s="257" t="s">
        <v>5</v>
      </c>
      <c r="F6" s="257" t="s">
        <v>6</v>
      </c>
    </row>
    <row r="7" spans="1:6" ht="12.75" customHeight="1">
      <c r="A7" s="258"/>
      <c r="B7" s="252">
        <v>1</v>
      </c>
      <c r="C7" s="254" t="s">
        <v>53</v>
      </c>
      <c r="D7" s="275">
        <v>1995</v>
      </c>
      <c r="E7" s="275" t="s">
        <v>54</v>
      </c>
      <c r="F7" s="261"/>
    </row>
    <row r="8" spans="1:6" ht="12.75" customHeight="1">
      <c r="A8" s="249"/>
      <c r="B8" s="253"/>
      <c r="C8" s="255"/>
      <c r="D8" s="276"/>
      <c r="E8" s="276"/>
      <c r="F8" s="262"/>
    </row>
    <row r="9" spans="1:6" ht="12.75" customHeight="1">
      <c r="A9" s="250"/>
      <c r="B9" s="252">
        <v>2</v>
      </c>
      <c r="C9" s="254" t="s">
        <v>55</v>
      </c>
      <c r="D9" s="275">
        <v>1994</v>
      </c>
      <c r="E9" s="275" t="s">
        <v>56</v>
      </c>
      <c r="F9" s="251"/>
    </row>
    <row r="10" spans="1:6" ht="12.75" customHeight="1">
      <c r="A10" s="250"/>
      <c r="B10" s="253"/>
      <c r="C10" s="255" t="s">
        <v>57</v>
      </c>
      <c r="D10" s="276"/>
      <c r="E10" s="276"/>
      <c r="F10" s="251"/>
    </row>
    <row r="11" spans="1:6" ht="15" customHeight="1">
      <c r="A11" s="250"/>
      <c r="B11" s="252">
        <v>3</v>
      </c>
      <c r="C11" s="254" t="s">
        <v>58</v>
      </c>
      <c r="D11" s="275">
        <v>1994</v>
      </c>
      <c r="E11" s="275" t="s">
        <v>59</v>
      </c>
      <c r="F11" s="251"/>
    </row>
    <row r="12" spans="1:6" ht="12.75" customHeight="1">
      <c r="A12" s="250"/>
      <c r="B12" s="253"/>
      <c r="C12" s="255"/>
      <c r="D12" s="276"/>
      <c r="E12" s="276"/>
      <c r="F12" s="251"/>
    </row>
    <row r="13" spans="1:6" ht="15" customHeight="1">
      <c r="A13" s="250"/>
      <c r="B13" s="252">
        <v>4</v>
      </c>
      <c r="C13" s="254" t="s">
        <v>60</v>
      </c>
      <c r="D13" s="275">
        <v>1994</v>
      </c>
      <c r="E13" s="275" t="s">
        <v>61</v>
      </c>
      <c r="F13" s="251"/>
    </row>
    <row r="14" spans="1:6" ht="15" customHeight="1">
      <c r="A14" s="250"/>
      <c r="B14" s="253"/>
      <c r="C14" s="255"/>
      <c r="D14" s="276"/>
      <c r="E14" s="276"/>
      <c r="F14" s="251"/>
    </row>
    <row r="15" spans="1:6" ht="15.75" customHeight="1">
      <c r="A15" s="250"/>
      <c r="B15" s="252">
        <v>5</v>
      </c>
      <c r="C15" s="254" t="s">
        <v>62</v>
      </c>
      <c r="D15" s="275">
        <v>1994</v>
      </c>
      <c r="E15" s="275" t="s">
        <v>63</v>
      </c>
      <c r="F15" s="251"/>
    </row>
    <row r="16" spans="1:6" ht="12.75" customHeight="1">
      <c r="A16" s="250"/>
      <c r="B16" s="253"/>
      <c r="C16" s="255"/>
      <c r="D16" s="276"/>
      <c r="E16" s="276"/>
      <c r="F16" s="251"/>
    </row>
    <row r="17" spans="1:6" ht="15" customHeight="1">
      <c r="A17" s="250"/>
      <c r="B17" s="252">
        <v>6</v>
      </c>
      <c r="C17" s="254" t="s">
        <v>64</v>
      </c>
      <c r="D17" s="275">
        <v>1994</v>
      </c>
      <c r="E17" s="275" t="s">
        <v>65</v>
      </c>
      <c r="F17" s="251"/>
    </row>
    <row r="18" spans="1:6" ht="12.75" customHeight="1">
      <c r="A18" s="250"/>
      <c r="B18" s="253"/>
      <c r="C18" s="255"/>
      <c r="D18" s="276"/>
      <c r="E18" s="276"/>
      <c r="F18" s="251"/>
    </row>
    <row r="19" spans="1:6" ht="15" customHeight="1">
      <c r="A19" s="250"/>
      <c r="B19" s="252">
        <v>7</v>
      </c>
      <c r="C19" s="254" t="s">
        <v>66</v>
      </c>
      <c r="D19" s="275">
        <v>1995</v>
      </c>
      <c r="E19" s="275" t="s">
        <v>67</v>
      </c>
      <c r="F19" s="251"/>
    </row>
    <row r="20" spans="1:6" ht="12.75" customHeight="1">
      <c r="A20" s="250"/>
      <c r="B20" s="253"/>
      <c r="C20" s="255"/>
      <c r="D20" s="276"/>
      <c r="E20" s="276"/>
      <c r="F20" s="251"/>
    </row>
    <row r="21" spans="1:6" ht="15" customHeight="1">
      <c r="A21" s="250"/>
      <c r="B21" s="252">
        <v>8</v>
      </c>
      <c r="C21" s="254" t="s">
        <v>68</v>
      </c>
      <c r="D21" s="275">
        <v>1995</v>
      </c>
      <c r="E21" s="275" t="s">
        <v>69</v>
      </c>
      <c r="F21" s="251"/>
    </row>
    <row r="22" spans="1:6" ht="12.75" customHeight="1">
      <c r="A22" s="250"/>
      <c r="B22" s="253"/>
      <c r="C22" s="255"/>
      <c r="D22" s="276"/>
      <c r="E22" s="276"/>
      <c r="F22" s="251"/>
    </row>
    <row r="23" spans="1:6" ht="15" customHeight="1">
      <c r="A23" s="249"/>
      <c r="B23" s="252">
        <v>9</v>
      </c>
      <c r="C23" s="254" t="s">
        <v>70</v>
      </c>
      <c r="D23" s="275">
        <v>1995</v>
      </c>
      <c r="E23" s="275" t="s">
        <v>71</v>
      </c>
      <c r="F23" s="263"/>
    </row>
    <row r="24" spans="1:6" ht="12.75" customHeight="1">
      <c r="A24" s="249"/>
      <c r="B24" s="253"/>
      <c r="C24" s="255"/>
      <c r="D24" s="276"/>
      <c r="E24" s="276"/>
      <c r="F24" s="262"/>
    </row>
    <row r="25" spans="1:6" ht="15" customHeight="1">
      <c r="A25" s="250"/>
      <c r="B25" s="277">
        <v>10</v>
      </c>
      <c r="C25" s="278"/>
      <c r="D25" s="279"/>
      <c r="E25" s="279"/>
      <c r="F25" s="251"/>
    </row>
    <row r="26" spans="1:6" ht="12.75" customHeight="1">
      <c r="A26" s="250"/>
      <c r="B26" s="277"/>
      <c r="C26" s="278"/>
      <c r="D26" s="279"/>
      <c r="E26" s="279"/>
      <c r="F26" s="251"/>
    </row>
    <row r="27" spans="1:6" ht="15" customHeight="1">
      <c r="A27" s="250"/>
      <c r="B27" s="264">
        <v>11</v>
      </c>
      <c r="C27" s="265"/>
      <c r="D27" s="266"/>
      <c r="E27" s="267"/>
      <c r="F27" s="251"/>
    </row>
    <row r="28" spans="1:6" ht="12.75" customHeight="1">
      <c r="A28" s="250"/>
      <c r="B28" s="264" t="s">
        <v>40</v>
      </c>
      <c r="C28" s="265"/>
      <c r="D28" s="266"/>
      <c r="E28" s="267"/>
      <c r="F28" s="251"/>
    </row>
    <row r="29" spans="1:6" ht="15" customHeight="1">
      <c r="A29" s="250"/>
      <c r="B29" s="264">
        <v>12</v>
      </c>
      <c r="C29" s="265"/>
      <c r="D29" s="266"/>
      <c r="E29" s="267"/>
      <c r="F29" s="251"/>
    </row>
    <row r="30" spans="1:6" ht="12.75" customHeight="1">
      <c r="A30" s="250"/>
      <c r="B30" s="264" t="s">
        <v>41</v>
      </c>
      <c r="C30" s="265"/>
      <c r="D30" s="266"/>
      <c r="E30" s="267"/>
      <c r="F30" s="251"/>
    </row>
    <row r="31" spans="1:6" ht="15" customHeight="1">
      <c r="A31" s="250"/>
      <c r="B31" s="264">
        <v>13</v>
      </c>
      <c r="C31" s="265"/>
      <c r="D31" s="266"/>
      <c r="E31" s="267"/>
      <c r="F31" s="251"/>
    </row>
    <row r="32" spans="1:6" ht="15.75" customHeight="1">
      <c r="A32" s="250"/>
      <c r="B32" s="264" t="s">
        <v>42</v>
      </c>
      <c r="C32" s="265"/>
      <c r="D32" s="266"/>
      <c r="E32" s="267"/>
      <c r="F32" s="251"/>
    </row>
    <row r="33" spans="1:6" ht="15" customHeight="1">
      <c r="A33" s="250"/>
      <c r="B33" s="264">
        <v>14</v>
      </c>
      <c r="C33" s="265"/>
      <c r="D33" s="266"/>
      <c r="E33" s="267"/>
      <c r="F33" s="251"/>
    </row>
    <row r="34" spans="1:6" ht="12.75" customHeight="1">
      <c r="A34" s="250"/>
      <c r="B34" s="264" t="s">
        <v>43</v>
      </c>
      <c r="C34" s="265"/>
      <c r="D34" s="266"/>
      <c r="E34" s="267"/>
      <c r="F34" s="251"/>
    </row>
    <row r="35" spans="1:6" ht="15" customHeight="1">
      <c r="A35" s="250"/>
      <c r="B35" s="264">
        <v>15</v>
      </c>
      <c r="C35" s="265"/>
      <c r="D35" s="266"/>
      <c r="E35" s="267"/>
      <c r="F35" s="251"/>
    </row>
    <row r="36" spans="1:6" ht="12.75" customHeight="1">
      <c r="A36" s="250"/>
      <c r="B36" s="264" t="s">
        <v>44</v>
      </c>
      <c r="C36" s="265"/>
      <c r="D36" s="266"/>
      <c r="E36" s="267"/>
      <c r="F36" s="251"/>
    </row>
    <row r="37" spans="1:6" ht="15" customHeight="1">
      <c r="A37" s="250"/>
      <c r="B37" s="264">
        <v>16</v>
      </c>
      <c r="C37" s="265"/>
      <c r="D37" s="266"/>
      <c r="E37" s="267"/>
      <c r="F37" s="251"/>
    </row>
    <row r="38" spans="1:6" ht="12.75" customHeight="1" thickBot="1">
      <c r="A38" s="269"/>
      <c r="B38" s="280" t="s">
        <v>45</v>
      </c>
      <c r="C38" s="281"/>
      <c r="D38" s="270"/>
      <c r="E38" s="282"/>
      <c r="F38" s="268"/>
    </row>
    <row r="39" ht="15" customHeight="1"/>
    <row r="40" ht="15.75" customHeight="1"/>
    <row r="41" spans="1:5" ht="12.75">
      <c r="A41" s="42">
        <f>HYPERLINK('[1]реквизиты'!$A$20)</f>
      </c>
      <c r="B41" s="43"/>
      <c r="C41" s="43"/>
      <c r="D41" s="43"/>
      <c r="E41" s="44">
        <f>HYPERLINK('[1]реквизиты'!$G$20)</f>
      </c>
    </row>
    <row r="42" spans="1:5" ht="12.75">
      <c r="A42" s="43"/>
      <c r="B42" s="43"/>
      <c r="C42" s="43"/>
      <c r="D42" s="43"/>
      <c r="E42" s="3"/>
    </row>
    <row r="43" spans="1:5" ht="12.75">
      <c r="A43" s="44">
        <f>HYPERLINK('[1]реквизиты'!$A$22)</f>
      </c>
      <c r="B43" s="43"/>
      <c r="C43" s="43"/>
      <c r="D43" s="43"/>
      <c r="E43" s="44">
        <f>HYPERLINK('[1]реквизиты'!$G$22)</f>
      </c>
    </row>
    <row r="44" spans="1:5" ht="12.75">
      <c r="A44" s="1"/>
      <c r="B44" s="1"/>
      <c r="C44" s="1"/>
      <c r="D44" s="43"/>
      <c r="E44" s="3"/>
    </row>
    <row r="45" spans="4:5" ht="12.75">
      <c r="D45" s="3"/>
      <c r="E45" s="3"/>
    </row>
  </sheetData>
  <sheetProtection/>
  <mergeCells count="106">
    <mergeCell ref="B37:B38"/>
    <mergeCell ref="C37:C38"/>
    <mergeCell ref="E37:E38"/>
    <mergeCell ref="C33:C34"/>
    <mergeCell ref="E33:E34"/>
    <mergeCell ref="B35:B36"/>
    <mergeCell ref="C35:C36"/>
    <mergeCell ref="E35:E36"/>
    <mergeCell ref="B31:B32"/>
    <mergeCell ref="C31:C32"/>
    <mergeCell ref="D31:D32"/>
    <mergeCell ref="E31:E32"/>
    <mergeCell ref="B29:B30"/>
    <mergeCell ref="C29:C30"/>
    <mergeCell ref="D29:D30"/>
    <mergeCell ref="E29:E30"/>
    <mergeCell ref="B25:B26"/>
    <mergeCell ref="C25:C26"/>
    <mergeCell ref="D25:D26"/>
    <mergeCell ref="E25:E26"/>
    <mergeCell ref="B23:B24"/>
    <mergeCell ref="C23:C24"/>
    <mergeCell ref="D23:D24"/>
    <mergeCell ref="E23:E24"/>
    <mergeCell ref="B21:B22"/>
    <mergeCell ref="C21:C22"/>
    <mergeCell ref="D21:D22"/>
    <mergeCell ref="E21:E22"/>
    <mergeCell ref="B19:B20"/>
    <mergeCell ref="C19:C20"/>
    <mergeCell ref="D19:D20"/>
    <mergeCell ref="E19:E20"/>
    <mergeCell ref="B17:B18"/>
    <mergeCell ref="C17:C18"/>
    <mergeCell ref="D17:D18"/>
    <mergeCell ref="E17:E18"/>
    <mergeCell ref="B15:B16"/>
    <mergeCell ref="C15:C16"/>
    <mergeCell ref="D15:D16"/>
    <mergeCell ref="E15:E16"/>
    <mergeCell ref="D11:D12"/>
    <mergeCell ref="E11:E12"/>
    <mergeCell ref="B13:B14"/>
    <mergeCell ref="C13:C14"/>
    <mergeCell ref="D13:D14"/>
    <mergeCell ref="E13:E14"/>
    <mergeCell ref="D7:D8"/>
    <mergeCell ref="E7:E8"/>
    <mergeCell ref="B9:B10"/>
    <mergeCell ref="C9:C10"/>
    <mergeCell ref="D9:D10"/>
    <mergeCell ref="E9:E10"/>
    <mergeCell ref="A4:F4"/>
    <mergeCell ref="A2:F2"/>
    <mergeCell ref="A1:F1"/>
    <mergeCell ref="A3:F3"/>
    <mergeCell ref="F37:F38"/>
    <mergeCell ref="F33:F34"/>
    <mergeCell ref="F35:F36"/>
    <mergeCell ref="A35:A36"/>
    <mergeCell ref="D35:D36"/>
    <mergeCell ref="A33:A34"/>
    <mergeCell ref="D33:D34"/>
    <mergeCell ref="A37:A38"/>
    <mergeCell ref="D37:D38"/>
    <mergeCell ref="B33:B34"/>
    <mergeCell ref="F27:F28"/>
    <mergeCell ref="F29:F30"/>
    <mergeCell ref="F31:F32"/>
    <mergeCell ref="A27:A28"/>
    <mergeCell ref="A31:A32"/>
    <mergeCell ref="A29:A30"/>
    <mergeCell ref="B27:B28"/>
    <mergeCell ref="C27:C28"/>
    <mergeCell ref="D27:D28"/>
    <mergeCell ref="E27:E28"/>
    <mergeCell ref="A25:A26"/>
    <mergeCell ref="A9:A10"/>
    <mergeCell ref="F9:F10"/>
    <mergeCell ref="F13:F14"/>
    <mergeCell ref="F21:F22"/>
    <mergeCell ref="F23:F24"/>
    <mergeCell ref="F25:F26"/>
    <mergeCell ref="F11:F12"/>
    <mergeCell ref="F15:F16"/>
    <mergeCell ref="F17:F18"/>
    <mergeCell ref="E5:E6"/>
    <mergeCell ref="F5:F6"/>
    <mergeCell ref="A7:A8"/>
    <mergeCell ref="A5:A6"/>
    <mergeCell ref="B5:B6"/>
    <mergeCell ref="C5:C6"/>
    <mergeCell ref="D5:D6"/>
    <mergeCell ref="F7:F8"/>
    <mergeCell ref="B7:B8"/>
    <mergeCell ref="C7:C8"/>
    <mergeCell ref="A23:A24"/>
    <mergeCell ref="A21:A22"/>
    <mergeCell ref="F19:F20"/>
    <mergeCell ref="A11:A12"/>
    <mergeCell ref="A13:A14"/>
    <mergeCell ref="A15:A16"/>
    <mergeCell ref="A17:A18"/>
    <mergeCell ref="A19:A20"/>
    <mergeCell ref="B11:B12"/>
    <mergeCell ref="C11:C1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S59"/>
  <sheetViews>
    <sheetView zoomScalePageLayoutView="0" workbookViewId="0" topLeftCell="A1">
      <selection activeCell="A57" sqref="A1:K57"/>
    </sheetView>
  </sheetViews>
  <sheetFormatPr defaultColWidth="9.140625" defaultRowHeight="12.75"/>
  <cols>
    <col min="1" max="1" width="4.7109375" style="0" customWidth="1"/>
    <col min="2" max="2" width="15.57421875" style="0" customWidth="1"/>
    <col min="3" max="3" width="8.28125" style="0" customWidth="1"/>
    <col min="5" max="5" width="4.7109375" style="0" customWidth="1"/>
    <col min="6" max="6" width="16.140625" style="0" customWidth="1"/>
    <col min="7" max="7" width="4.7109375" style="0" customWidth="1"/>
    <col min="8" max="8" width="14.57421875" style="0" customWidth="1"/>
    <col min="9" max="9" width="4.7109375" style="0" customWidth="1"/>
    <col min="11" max="11" width="7.7109375" style="0" customWidth="1"/>
    <col min="12" max="12" width="7.2812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7.28125" style="0" customWidth="1"/>
    <col min="20" max="20" width="12.8515625" style="0" customWidth="1"/>
    <col min="21" max="21" width="4.7109375" style="0" customWidth="1"/>
  </cols>
  <sheetData>
    <row r="1" spans="1:16" ht="33" customHeight="1">
      <c r="A1" s="283" t="str">
        <f>'пр.хода'!K1</f>
        <v>European Championship among  youth (M-F)  /1994-95/</v>
      </c>
      <c r="B1" s="283"/>
      <c r="C1" s="283"/>
      <c r="D1" s="283"/>
      <c r="E1" s="283"/>
      <c r="F1" s="283"/>
      <c r="G1" s="283"/>
      <c r="H1" s="283"/>
      <c r="I1" s="283"/>
      <c r="J1" s="283"/>
      <c r="K1" s="283"/>
      <c r="L1" s="39"/>
      <c r="M1" s="39"/>
      <c r="N1" s="39"/>
      <c r="O1" s="39"/>
      <c r="P1" s="39"/>
    </row>
    <row r="2" spans="1:19" ht="12.75" customHeight="1">
      <c r="A2" s="284" t="str">
        <f>'пр.хода'!K2</f>
        <v>April 5-9, 2012    Bucharest (Romania)</v>
      </c>
      <c r="B2" s="284"/>
      <c r="C2" s="284"/>
      <c r="D2" s="284"/>
      <c r="E2" s="284"/>
      <c r="F2" s="284"/>
      <c r="G2" s="284"/>
      <c r="H2" s="284"/>
      <c r="I2" s="284"/>
      <c r="J2" s="284"/>
      <c r="K2" s="284"/>
      <c r="L2" s="40"/>
      <c r="M2" s="40"/>
      <c r="N2" s="40"/>
      <c r="O2" s="40"/>
      <c r="P2" s="40"/>
      <c r="S2" s="8"/>
    </row>
    <row r="3" spans="1:12" ht="15.75">
      <c r="A3" s="285" t="str">
        <f>HYPERLINK('пр.взв.'!A4)</f>
        <v>Weight category 70M  кg.</v>
      </c>
      <c r="B3" s="286"/>
      <c r="C3" s="286"/>
      <c r="D3" s="286"/>
      <c r="E3" s="286"/>
      <c r="F3" s="286"/>
      <c r="G3" s="286"/>
      <c r="H3" s="286"/>
      <c r="I3" s="286"/>
      <c r="J3" s="286"/>
      <c r="K3" s="286"/>
      <c r="L3" s="41"/>
    </row>
    <row r="4" spans="1:3" ht="16.5" thickBot="1">
      <c r="A4" s="298" t="s">
        <v>0</v>
      </c>
      <c r="B4" s="298"/>
      <c r="C4" s="4"/>
    </row>
    <row r="5" spans="1:13" ht="12.75" customHeight="1" thickBot="1">
      <c r="A5" s="295">
        <v>1</v>
      </c>
      <c r="B5" s="296" t="str">
        <f>VLOOKUP(A5,'пр.взв.'!B6:F37,2,FALSE)</f>
        <v>PUSZTAI David</v>
      </c>
      <c r="C5" s="287">
        <f>VLOOKUP(A5,'пр.взв.'!B6:F37,3,FALSE)</f>
        <v>1995</v>
      </c>
      <c r="D5" s="287" t="str">
        <f>VLOOKUP(A5,'пр.взв.'!B6:F37,4,FALSE)</f>
        <v>ROU</v>
      </c>
      <c r="E5" s="11"/>
      <c r="F5" s="12"/>
      <c r="G5" s="12"/>
      <c r="H5" s="12"/>
      <c r="I5" s="12"/>
      <c r="J5" s="12"/>
      <c r="K5" s="12"/>
      <c r="L5" s="12"/>
      <c r="M5" s="13"/>
    </row>
    <row r="6" spans="1:13" ht="12.75" customHeight="1">
      <c r="A6" s="291"/>
      <c r="B6" s="297"/>
      <c r="C6" s="288"/>
      <c r="D6" s="288"/>
      <c r="E6" s="289"/>
      <c r="F6" s="14"/>
      <c r="G6" s="14"/>
      <c r="H6" s="12"/>
      <c r="I6" s="12"/>
      <c r="J6" s="12"/>
      <c r="K6" s="12"/>
      <c r="L6" s="12"/>
      <c r="M6" s="13"/>
    </row>
    <row r="7" spans="1:13" ht="12.75" customHeight="1" thickBot="1">
      <c r="A7" s="291">
        <v>9</v>
      </c>
      <c r="B7" s="299" t="str">
        <f>VLOOKUP(A7,'пр.взв.'!B6:F37,2,FALSE)</f>
        <v>AVAGYAN Gor</v>
      </c>
      <c r="C7" s="288">
        <f>VLOOKUP(A7,'пр.взв.'!B6:F37,3,FALSE)</f>
        <v>1995</v>
      </c>
      <c r="D7" s="288" t="str">
        <f>VLOOKUP(A7,'пр.взв.'!B6:F37,4,FALSE)</f>
        <v>ARM</v>
      </c>
      <c r="E7" s="290"/>
      <c r="F7" s="17"/>
      <c r="G7" s="14"/>
      <c r="H7" s="12"/>
      <c r="I7" s="12"/>
      <c r="J7" s="12"/>
      <c r="K7" s="12"/>
      <c r="L7" s="12"/>
      <c r="M7" s="13"/>
    </row>
    <row r="8" spans="1:13" ht="12.75" customHeight="1" thickBot="1">
      <c r="A8" s="292"/>
      <c r="B8" s="300"/>
      <c r="C8" s="301"/>
      <c r="D8" s="301"/>
      <c r="E8" s="15"/>
      <c r="F8" s="18"/>
      <c r="G8" s="289"/>
      <c r="H8" s="12"/>
      <c r="I8" s="12"/>
      <c r="J8" s="38"/>
      <c r="K8" s="38"/>
      <c r="L8" s="38"/>
      <c r="M8" s="13"/>
    </row>
    <row r="9" spans="1:13" ht="12.75" customHeight="1" thickBot="1">
      <c r="A9" s="295">
        <v>5</v>
      </c>
      <c r="B9" s="296" t="str">
        <f>VLOOKUP(A9,'пр.взв.'!B6:F37,2,FALSE)</f>
        <v>FEDCHENKO Glib</v>
      </c>
      <c r="C9" s="293">
        <f>VLOOKUP(A9,'пр.взв.'!B6:F37,3,FALSE)</f>
        <v>1994</v>
      </c>
      <c r="D9" s="293" t="str">
        <f>VLOOKUP(A9,'пр.взв.'!B6:F37,4,FALSE)</f>
        <v>UKR</v>
      </c>
      <c r="E9" s="11"/>
      <c r="F9" s="18"/>
      <c r="G9" s="290"/>
      <c r="H9" s="23"/>
      <c r="I9" s="12"/>
      <c r="J9" s="38"/>
      <c r="K9" s="38"/>
      <c r="L9" s="38"/>
      <c r="M9" s="13"/>
    </row>
    <row r="10" spans="1:13" ht="12.75" customHeight="1">
      <c r="A10" s="291"/>
      <c r="B10" s="297"/>
      <c r="C10" s="294"/>
      <c r="D10" s="294"/>
      <c r="E10" s="289" t="s">
        <v>74</v>
      </c>
      <c r="F10" s="21"/>
      <c r="G10" s="14"/>
      <c r="H10" s="22"/>
      <c r="I10" s="12"/>
      <c r="J10" s="12"/>
      <c r="K10" s="12"/>
      <c r="L10" s="12"/>
      <c r="M10" s="13"/>
    </row>
    <row r="11" spans="1:13" ht="12.75" customHeight="1" thickBot="1">
      <c r="A11" s="291">
        <v>13</v>
      </c>
      <c r="B11" s="302">
        <f>VLOOKUP(A11,'пр.взв.'!B6:F37,2,FALSE)</f>
        <v>0</v>
      </c>
      <c r="C11" s="304">
        <f>VLOOKUP(A11,'пр.взв.'!B6:F37,3,FALSE)</f>
        <v>0</v>
      </c>
      <c r="D11" s="304">
        <f>VLOOKUP(A11,'пр.взв.'!B6:F37,4,FALSE)</f>
        <v>0</v>
      </c>
      <c r="E11" s="290"/>
      <c r="F11" s="14"/>
      <c r="G11" s="14"/>
      <c r="H11" s="22"/>
      <c r="I11" s="25"/>
      <c r="J11" s="26"/>
      <c r="K11" s="26"/>
      <c r="L11" s="12"/>
      <c r="M11" s="13"/>
    </row>
    <row r="12" spans="1:12" ht="12.75" customHeight="1" thickBot="1">
      <c r="A12" s="292"/>
      <c r="B12" s="303"/>
      <c r="C12" s="305"/>
      <c r="D12" s="305"/>
      <c r="E12" s="15"/>
      <c r="F12" s="306"/>
      <c r="G12" s="306"/>
      <c r="H12" s="22"/>
      <c r="I12" s="289"/>
      <c r="J12" s="12"/>
      <c r="K12" s="12"/>
      <c r="L12" s="12"/>
    </row>
    <row r="13" spans="1:12" ht="12.75" customHeight="1" thickBot="1">
      <c r="A13" s="295">
        <v>3</v>
      </c>
      <c r="B13" s="296" t="str">
        <f>VLOOKUP(A13,'пр.взв.'!B6:F37,2,FALSE)</f>
        <v>OGANEZOV Vladislav </v>
      </c>
      <c r="C13" s="293">
        <f>VLOOKUP(A13,'пр.взв.'!B6:F37,3,FALSE)</f>
        <v>1994</v>
      </c>
      <c r="D13" s="293" t="str">
        <f>VLOOKUP(A13,'пр.взв.'!B6:F37,4,FALSE)</f>
        <v>RUS</v>
      </c>
      <c r="E13" s="11"/>
      <c r="F13" s="14"/>
      <c r="G13" s="14"/>
      <c r="H13" s="22"/>
      <c r="I13" s="290"/>
      <c r="J13" s="37"/>
      <c r="K13" s="23"/>
      <c r="L13" s="12"/>
    </row>
    <row r="14" spans="1:13" ht="12.75" customHeight="1">
      <c r="A14" s="291"/>
      <c r="B14" s="297"/>
      <c r="C14" s="294"/>
      <c r="D14" s="294"/>
      <c r="E14" s="289" t="s">
        <v>75</v>
      </c>
      <c r="F14" s="14"/>
      <c r="G14" s="14"/>
      <c r="H14" s="22"/>
      <c r="I14" s="12"/>
      <c r="J14" s="12"/>
      <c r="K14" s="22"/>
      <c r="L14" s="12"/>
      <c r="M14" s="13"/>
    </row>
    <row r="15" spans="1:13" ht="12.75" customHeight="1" thickBot="1">
      <c r="A15" s="291">
        <v>11</v>
      </c>
      <c r="B15" s="302">
        <f>VLOOKUP(A15,'пр.взв.'!B6:F37,2,FALSE)</f>
        <v>0</v>
      </c>
      <c r="C15" s="304">
        <f>VLOOKUP(A15,'пр.взв.'!B6:F37,3,FALSE)</f>
        <v>0</v>
      </c>
      <c r="D15" s="304">
        <f>VLOOKUP(A15,'пр.взв.'!B6:F37,4,FALSE)</f>
        <v>0</v>
      </c>
      <c r="E15" s="290"/>
      <c r="F15" s="17"/>
      <c r="G15" s="14"/>
      <c r="H15" s="22"/>
      <c r="I15" s="12"/>
      <c r="J15" s="12"/>
      <c r="K15" s="22"/>
      <c r="L15" s="12"/>
      <c r="M15" s="13"/>
    </row>
    <row r="16" spans="1:13" ht="12.75" customHeight="1" thickBot="1">
      <c r="A16" s="292"/>
      <c r="B16" s="303"/>
      <c r="C16" s="305"/>
      <c r="D16" s="305"/>
      <c r="E16" s="15"/>
      <c r="F16" s="18"/>
      <c r="G16" s="289"/>
      <c r="H16" s="24"/>
      <c r="I16" s="12"/>
      <c r="J16" s="12"/>
      <c r="K16" s="22"/>
      <c r="L16" s="12"/>
      <c r="M16" s="13"/>
    </row>
    <row r="17" spans="1:13" ht="12.75" customHeight="1" thickBot="1">
      <c r="A17" s="295">
        <v>7</v>
      </c>
      <c r="B17" s="296" t="str">
        <f>VLOOKUP(A17,'пр.взв.'!B6:F37,2,FALSE)</f>
        <v>AHANDOV Ruhin</v>
      </c>
      <c r="C17" s="293">
        <f>VLOOKUP(A17,'пр.взв.'!B6:F37,3,FALSE)</f>
        <v>1995</v>
      </c>
      <c r="D17" s="293" t="str">
        <f>VLOOKUP(A17,'пр.взв.'!B6:F37,4,FALSE)</f>
        <v>AZE</v>
      </c>
      <c r="E17" s="11"/>
      <c r="F17" s="19"/>
      <c r="G17" s="290"/>
      <c r="H17" s="9"/>
      <c r="I17" s="9"/>
      <c r="J17" s="9"/>
      <c r="K17" s="36"/>
      <c r="L17" s="9"/>
      <c r="M17" s="13"/>
    </row>
    <row r="18" spans="1:13" ht="12.75" customHeight="1">
      <c r="A18" s="291"/>
      <c r="B18" s="297"/>
      <c r="C18" s="294"/>
      <c r="D18" s="294"/>
      <c r="E18" s="289" t="s">
        <v>76</v>
      </c>
      <c r="F18" s="20"/>
      <c r="G18" s="15"/>
      <c r="H18" s="16"/>
      <c r="I18" s="16"/>
      <c r="J18" s="12"/>
      <c r="K18" s="22"/>
      <c r="L18" s="16"/>
      <c r="M18" s="13"/>
    </row>
    <row r="19" spans="1:13" ht="12.75" customHeight="1" thickBot="1">
      <c r="A19" s="291">
        <v>15</v>
      </c>
      <c r="B19" s="302">
        <f>VLOOKUP(A19,'пр.взв.'!B6:F37,2,FALSE)</f>
        <v>0</v>
      </c>
      <c r="C19" s="304">
        <f>VLOOKUP(A19,'пр.взв.'!B6:F37,3,FALSE)</f>
        <v>0</v>
      </c>
      <c r="D19" s="304">
        <f>VLOOKUP(A19,'пр.взв.'!B6:F37,4,FALSE)</f>
        <v>0</v>
      </c>
      <c r="E19" s="290"/>
      <c r="F19" s="15"/>
      <c r="G19" s="15"/>
      <c r="H19" s="16"/>
      <c r="I19" s="16"/>
      <c r="J19" s="12"/>
      <c r="K19" s="22"/>
      <c r="L19" s="16"/>
      <c r="M19" s="13"/>
    </row>
    <row r="20" spans="1:13" ht="12.75" customHeight="1" thickBot="1">
      <c r="A20" s="292"/>
      <c r="B20" s="303"/>
      <c r="C20" s="305"/>
      <c r="D20" s="305"/>
      <c r="E20" s="15"/>
      <c r="F20" s="11"/>
      <c r="G20" s="11"/>
      <c r="H20" s="16"/>
      <c r="I20" s="16"/>
      <c r="J20" s="12"/>
      <c r="K20" s="22"/>
      <c r="L20" s="16"/>
      <c r="M20" s="12"/>
    </row>
    <row r="21" spans="1:13" ht="16.5" thickBot="1">
      <c r="A21" s="35" t="s">
        <v>1</v>
      </c>
      <c r="B21" s="6"/>
      <c r="C21" s="6"/>
      <c r="D21" s="89"/>
      <c r="E21" s="3"/>
      <c r="F21" s="3"/>
      <c r="G21" s="3"/>
      <c r="J21" s="3"/>
      <c r="K21" s="289"/>
      <c r="M21" s="10"/>
    </row>
    <row r="22" spans="1:11" ht="16.5" thickBot="1">
      <c r="A22" s="295">
        <v>2</v>
      </c>
      <c r="B22" s="296" t="str">
        <f>VLOOKUP(A22,'пр.взв.'!B5:F36,2,FALSE)</f>
        <v>SMOLIN Dzmitry</v>
      </c>
      <c r="C22" s="287">
        <f>VLOOKUP(A22,'пр.взв.'!B5:F36,3,FALSE)</f>
        <v>1994</v>
      </c>
      <c r="D22" s="287" t="str">
        <f>VLOOKUP(A22,'пр.взв.'!B5:F36,4,FALSE)</f>
        <v>BLR</v>
      </c>
      <c r="E22" s="11"/>
      <c r="F22" s="12"/>
      <c r="G22" s="12"/>
      <c r="H22" s="12"/>
      <c r="I22" s="12"/>
      <c r="J22" s="3"/>
      <c r="K22" s="290"/>
    </row>
    <row r="23" spans="1:11" ht="12.75">
      <c r="A23" s="291"/>
      <c r="B23" s="297"/>
      <c r="C23" s="288"/>
      <c r="D23" s="288"/>
      <c r="E23" s="289" t="s">
        <v>73</v>
      </c>
      <c r="F23" s="14"/>
      <c r="G23" s="14"/>
      <c r="H23" s="12"/>
      <c r="I23" s="12"/>
      <c r="J23" s="3"/>
      <c r="K23" s="28"/>
    </row>
    <row r="24" spans="1:11" ht="13.5" thickBot="1">
      <c r="A24" s="291">
        <v>10</v>
      </c>
      <c r="B24" s="302">
        <f>VLOOKUP(A24,'пр.взв.'!B5:F36,2,FALSE)</f>
        <v>0</v>
      </c>
      <c r="C24" s="304">
        <f>VLOOKUP(A24,'пр.взв.'!B5:F36,3,FALSE)</f>
        <v>0</v>
      </c>
      <c r="D24" s="304">
        <f>VLOOKUP(A24,'пр.взв.'!B5:F36,4,FALSE)</f>
        <v>0</v>
      </c>
      <c r="E24" s="290"/>
      <c r="F24" s="17"/>
      <c r="G24" s="14"/>
      <c r="H24" s="12"/>
      <c r="I24" s="12"/>
      <c r="J24" s="3"/>
      <c r="K24" s="28"/>
    </row>
    <row r="25" spans="1:11" ht="16.5" thickBot="1">
      <c r="A25" s="292"/>
      <c r="B25" s="303"/>
      <c r="C25" s="305"/>
      <c r="D25" s="305"/>
      <c r="E25" s="15"/>
      <c r="F25" s="18"/>
      <c r="G25" s="289"/>
      <c r="H25" s="12"/>
      <c r="I25" s="12"/>
      <c r="J25" s="3"/>
      <c r="K25" s="28"/>
    </row>
    <row r="26" spans="1:11" ht="16.5" thickBot="1">
      <c r="A26" s="295">
        <v>6</v>
      </c>
      <c r="B26" s="296" t="str">
        <f>VLOOKUP(A26,'пр.взв.'!B5:F36,2,FALSE)</f>
        <v>NIAZASHVILI Omari</v>
      </c>
      <c r="C26" s="293">
        <f>VLOOKUP(A26,'пр.взв.'!B5:F36,3,FALSE)</f>
        <v>1994</v>
      </c>
      <c r="D26" s="293" t="str">
        <f>VLOOKUP(A26,'пр.взв.'!B5:F36,4,FALSE)</f>
        <v>GEO</v>
      </c>
      <c r="E26" s="11"/>
      <c r="F26" s="18"/>
      <c r="G26" s="290"/>
      <c r="H26" s="23"/>
      <c r="I26" s="12"/>
      <c r="J26" s="3"/>
      <c r="K26" s="28"/>
    </row>
    <row r="27" spans="1:11" ht="12.75">
      <c r="A27" s="291"/>
      <c r="B27" s="297"/>
      <c r="C27" s="294"/>
      <c r="D27" s="294"/>
      <c r="E27" s="289" t="s">
        <v>77</v>
      </c>
      <c r="F27" s="21"/>
      <c r="G27" s="14"/>
      <c r="H27" s="22"/>
      <c r="I27" s="12"/>
      <c r="J27" s="3"/>
      <c r="K27" s="28"/>
    </row>
    <row r="28" spans="1:11" ht="13.5" thickBot="1">
      <c r="A28" s="291">
        <v>14</v>
      </c>
      <c r="B28" s="302">
        <f>VLOOKUP(A28,'пр.взв.'!B5:F36,2,FALSE)</f>
        <v>0</v>
      </c>
      <c r="C28" s="304">
        <f>VLOOKUP(A28,'пр.взв.'!B5:F36,3,FALSE)</f>
        <v>0</v>
      </c>
      <c r="D28" s="304">
        <f>VLOOKUP(A28,'пр.взв.'!B5:F36,4,FALSE)</f>
        <v>0</v>
      </c>
      <c r="E28" s="290"/>
      <c r="F28" s="14"/>
      <c r="G28" s="14"/>
      <c r="H28" s="22"/>
      <c r="I28" s="25"/>
      <c r="J28" s="3"/>
      <c r="K28" s="28"/>
    </row>
    <row r="29" spans="1:11" ht="16.5" thickBot="1">
      <c r="A29" s="292"/>
      <c r="B29" s="303"/>
      <c r="C29" s="305"/>
      <c r="D29" s="305"/>
      <c r="E29" s="15"/>
      <c r="F29" s="306"/>
      <c r="G29" s="306"/>
      <c r="H29" s="22"/>
      <c r="I29" s="289"/>
      <c r="J29" s="2"/>
      <c r="K29" s="27"/>
    </row>
    <row r="30" spans="1:9" ht="16.5" thickBot="1">
      <c r="A30" s="295">
        <v>4</v>
      </c>
      <c r="B30" s="296" t="str">
        <f>VLOOKUP(A30,'пр.взв.'!B5:F36,2,FALSE)</f>
        <v>SANDU Alexandr</v>
      </c>
      <c r="C30" s="293">
        <f>VLOOKUP(A30,'пр.взв.'!B5:F36,3,FALSE)</f>
        <v>1994</v>
      </c>
      <c r="D30" s="293" t="str">
        <f>VLOOKUP(A30,'пр.взв.'!B5:F36,4,FALSE)</f>
        <v>MDA</v>
      </c>
      <c r="E30" s="11"/>
      <c r="F30" s="14"/>
      <c r="G30" s="14"/>
      <c r="H30" s="22"/>
      <c r="I30" s="290"/>
    </row>
    <row r="31" spans="1:9" ht="12.75">
      <c r="A31" s="291"/>
      <c r="B31" s="297"/>
      <c r="C31" s="294"/>
      <c r="D31" s="294"/>
      <c r="E31" s="289" t="s">
        <v>78</v>
      </c>
      <c r="F31" s="14"/>
      <c r="G31" s="14"/>
      <c r="H31" s="22"/>
      <c r="I31" s="12"/>
    </row>
    <row r="32" spans="1:9" ht="13.5" thickBot="1">
      <c r="A32" s="291">
        <v>12</v>
      </c>
      <c r="B32" s="302">
        <f>VLOOKUP(A32,'пр.взв.'!B5:F36,2,FALSE)</f>
        <v>0</v>
      </c>
      <c r="C32" s="304">
        <f>VLOOKUP(A32,'пр.взв.'!B5:F36,3,FALSE)</f>
        <v>0</v>
      </c>
      <c r="D32" s="304">
        <f>VLOOKUP(A32,'пр.взв.'!B5:F36,4,FALSE)</f>
        <v>0</v>
      </c>
      <c r="E32" s="290"/>
      <c r="F32" s="17"/>
      <c r="G32" s="14"/>
      <c r="H32" s="22"/>
      <c r="I32" s="12"/>
    </row>
    <row r="33" spans="1:9" ht="16.5" thickBot="1">
      <c r="A33" s="292"/>
      <c r="B33" s="303"/>
      <c r="C33" s="305"/>
      <c r="D33" s="305"/>
      <c r="E33" s="15"/>
      <c r="F33" s="18"/>
      <c r="G33" s="289"/>
      <c r="H33" s="24"/>
      <c r="I33" s="12"/>
    </row>
    <row r="34" spans="1:9" ht="16.5" thickBot="1">
      <c r="A34" s="295">
        <v>8</v>
      </c>
      <c r="B34" s="296" t="str">
        <f>VLOOKUP(A34,'пр.взв.'!B5:F36,2,FALSE)</f>
        <v>SOKOLOVAS Manydas</v>
      </c>
      <c r="C34" s="293">
        <f>VLOOKUP(A34,'пр.взв.'!B5:F36,3,FALSE)</f>
        <v>1995</v>
      </c>
      <c r="D34" s="293" t="str">
        <f>VLOOKUP(A34,'пр.взв.'!B5:F36,4,FALSE)</f>
        <v>LIT</v>
      </c>
      <c r="E34" s="11"/>
      <c r="F34" s="19"/>
      <c r="G34" s="290"/>
      <c r="H34" s="9"/>
      <c r="I34" s="9"/>
    </row>
    <row r="35" spans="1:9" ht="15.75">
      <c r="A35" s="291"/>
      <c r="B35" s="297"/>
      <c r="C35" s="294"/>
      <c r="D35" s="294"/>
      <c r="E35" s="289" t="s">
        <v>79</v>
      </c>
      <c r="F35" s="20"/>
      <c r="G35" s="15"/>
      <c r="H35" s="16"/>
      <c r="I35" s="16"/>
    </row>
    <row r="36" spans="1:9" ht="16.5" thickBot="1">
      <c r="A36" s="291">
        <v>16</v>
      </c>
      <c r="B36" s="302">
        <f>VLOOKUP(A36,'пр.взв.'!B7:F38,2,FALSE)</f>
        <v>0</v>
      </c>
      <c r="C36" s="304">
        <f>VLOOKUP(A36,'пр.взв.'!B1:F40,3,FALSE)</f>
        <v>0</v>
      </c>
      <c r="D36" s="304">
        <f>VLOOKUP(A36,'пр.взв.'!B1:F40,4,FALSE)</f>
        <v>0</v>
      </c>
      <c r="E36" s="290"/>
      <c r="F36" s="15"/>
      <c r="G36" s="15"/>
      <c r="H36" s="16"/>
      <c r="I36" s="16"/>
    </row>
    <row r="37" spans="1:9" ht="16.5" thickBot="1">
      <c r="A37" s="292"/>
      <c r="B37" s="303"/>
      <c r="C37" s="305"/>
      <c r="D37" s="305"/>
      <c r="E37" s="15"/>
      <c r="F37" s="11"/>
      <c r="G37" s="11"/>
      <c r="H37" s="16"/>
      <c r="I37" s="16"/>
    </row>
    <row r="38" ht="8.25" customHeight="1"/>
    <row r="39" spans="2:9" ht="12.75">
      <c r="B39" s="29"/>
      <c r="C39" s="30"/>
      <c r="D39" s="31"/>
      <c r="E39" s="31"/>
      <c r="F39" s="31"/>
      <c r="G39" s="31"/>
      <c r="H39" s="31"/>
      <c r="I39" s="31"/>
    </row>
    <row r="40" spans="2:10" ht="12" customHeight="1">
      <c r="B40" s="32"/>
      <c r="C40" s="32"/>
      <c r="D40" s="143"/>
      <c r="E40" s="29"/>
      <c r="F40" s="29"/>
      <c r="G40" s="29"/>
      <c r="H40" s="29"/>
      <c r="I40" s="29"/>
      <c r="J40" s="29"/>
    </row>
    <row r="41" spans="2:10" ht="12" customHeight="1">
      <c r="B41" s="29"/>
      <c r="C41" s="29"/>
      <c r="D41" s="28"/>
      <c r="E41" s="3"/>
      <c r="F41" s="29"/>
      <c r="G41" s="29"/>
      <c r="H41" s="29"/>
      <c r="I41" s="29"/>
      <c r="J41" s="29"/>
    </row>
    <row r="42" spans="2:11" ht="12" customHeight="1">
      <c r="B42" s="29"/>
      <c r="C42" s="29"/>
      <c r="D42" s="28"/>
      <c r="E42" s="144"/>
      <c r="F42" s="33"/>
      <c r="G42" s="33"/>
      <c r="H42" s="29"/>
      <c r="I42" s="29"/>
      <c r="J42" s="29"/>
      <c r="K42" s="31"/>
    </row>
    <row r="43" spans="2:11" ht="12" customHeight="1">
      <c r="B43" s="88"/>
      <c r="C43" s="29"/>
      <c r="D43" s="28"/>
      <c r="E43" s="5"/>
      <c r="F43" s="32"/>
      <c r="G43" s="145"/>
      <c r="H43" s="29"/>
      <c r="I43" s="29"/>
      <c r="J43" s="29"/>
      <c r="K43" s="29"/>
    </row>
    <row r="44" spans="2:11" ht="12" customHeight="1">
      <c r="B44" s="33"/>
      <c r="C44" s="33"/>
      <c r="D44" s="27"/>
      <c r="E44" s="3"/>
      <c r="F44" s="29"/>
      <c r="G44" s="34"/>
      <c r="H44" s="29"/>
      <c r="I44" s="29"/>
      <c r="J44" s="29"/>
      <c r="K44" s="29"/>
    </row>
    <row r="45" spans="2:11" ht="12" customHeight="1">
      <c r="B45" s="29"/>
      <c r="C45" s="29"/>
      <c r="D45" s="3"/>
      <c r="E45" s="3"/>
      <c r="F45" s="29"/>
      <c r="G45" s="34"/>
      <c r="H45" s="122"/>
      <c r="I45" s="33"/>
      <c r="J45" s="29"/>
      <c r="K45" s="29"/>
    </row>
    <row r="46" spans="2:12" ht="12" customHeight="1">
      <c r="B46" s="29"/>
      <c r="C46" s="29"/>
      <c r="D46" s="3"/>
      <c r="E46" s="3"/>
      <c r="F46" s="29"/>
      <c r="G46" s="34"/>
      <c r="H46" s="29"/>
      <c r="I46" s="29"/>
      <c r="J46" s="29"/>
      <c r="K46" s="11"/>
      <c r="L46" s="3"/>
    </row>
    <row r="47" spans="2:13" ht="12" customHeight="1">
      <c r="B47" s="29"/>
      <c r="C47" s="29"/>
      <c r="D47" s="3"/>
      <c r="E47" s="2"/>
      <c r="F47" s="33"/>
      <c r="G47" s="146"/>
      <c r="H47" s="29"/>
      <c r="I47" s="29"/>
      <c r="J47" s="29"/>
      <c r="K47" s="15"/>
      <c r="L47" s="3"/>
      <c r="M47" s="3"/>
    </row>
    <row r="48" spans="2:13" ht="12" customHeight="1">
      <c r="B48" s="88"/>
      <c r="C48" s="29"/>
      <c r="D48" s="147"/>
      <c r="E48" s="3"/>
      <c r="F48" s="29"/>
      <c r="G48" s="29"/>
      <c r="H48" s="29"/>
      <c r="I48" s="29"/>
      <c r="J48" s="29"/>
      <c r="K48" s="29"/>
      <c r="L48" s="3"/>
      <c r="M48" s="3"/>
    </row>
    <row r="49" spans="2:13" ht="12" customHeight="1">
      <c r="B49" s="29"/>
      <c r="C49" s="29"/>
      <c r="D49" s="147"/>
      <c r="E49" s="3"/>
      <c r="F49" s="29"/>
      <c r="G49" s="29"/>
      <c r="H49" s="29"/>
      <c r="I49" s="29"/>
      <c r="J49" s="29"/>
      <c r="K49" s="3"/>
      <c r="L49" s="3"/>
      <c r="M49" s="3"/>
    </row>
    <row r="50" spans="2:13" ht="15.75" customHeight="1">
      <c r="B50" s="32"/>
      <c r="C50" s="32"/>
      <c r="D50" s="143"/>
      <c r="E50" s="29"/>
      <c r="F50" s="29"/>
      <c r="G50" s="29"/>
      <c r="H50" s="29"/>
      <c r="I50" s="29"/>
      <c r="J50" s="29"/>
      <c r="K50" s="29"/>
      <c r="L50" s="11"/>
      <c r="M50" s="3"/>
    </row>
    <row r="51" spans="2:13" ht="15.75" customHeight="1">
      <c r="B51" s="29"/>
      <c r="C51" s="29"/>
      <c r="D51" s="28"/>
      <c r="E51" s="3"/>
      <c r="F51" s="29"/>
      <c r="G51" s="29"/>
      <c r="H51" s="29"/>
      <c r="I51" s="29"/>
      <c r="J51" s="29"/>
      <c r="K51" s="29"/>
      <c r="L51" s="15"/>
      <c r="M51" s="3"/>
    </row>
    <row r="52" spans="2:13" ht="12" customHeight="1">
      <c r="B52" s="29"/>
      <c r="C52" s="29"/>
      <c r="D52" s="28"/>
      <c r="E52" s="144"/>
      <c r="F52" s="33"/>
      <c r="G52" s="33"/>
      <c r="H52" s="29"/>
      <c r="I52" s="29"/>
      <c r="J52" s="29"/>
      <c r="K52" s="29"/>
      <c r="L52" s="3"/>
      <c r="M52" s="3"/>
    </row>
    <row r="53" spans="2:13" ht="12" customHeight="1">
      <c r="B53" s="88"/>
      <c r="C53" s="29"/>
      <c r="D53" s="28"/>
      <c r="E53" s="5"/>
      <c r="F53" s="32"/>
      <c r="G53" s="145"/>
      <c r="H53" s="29"/>
      <c r="I53" s="29"/>
      <c r="J53" s="29"/>
      <c r="K53" s="29"/>
      <c r="L53" s="3"/>
      <c r="M53" s="3"/>
    </row>
    <row r="54" spans="2:13" ht="12" customHeight="1">
      <c r="B54" s="33"/>
      <c r="C54" s="33"/>
      <c r="D54" s="27"/>
      <c r="E54" s="3"/>
      <c r="F54" s="29"/>
      <c r="G54" s="34"/>
      <c r="H54" s="29"/>
      <c r="I54" s="29"/>
      <c r="J54" s="29"/>
      <c r="K54" s="29"/>
      <c r="L54" s="3"/>
      <c r="M54" s="3"/>
    </row>
    <row r="55" spans="2:13" ht="12" customHeight="1">
      <c r="B55" s="29"/>
      <c r="C55" s="29"/>
      <c r="D55" s="3"/>
      <c r="E55" s="3"/>
      <c r="F55" s="29"/>
      <c r="G55" s="34"/>
      <c r="H55" s="122"/>
      <c r="I55" s="33"/>
      <c r="J55" s="29"/>
      <c r="K55" s="11"/>
      <c r="L55" s="3"/>
      <c r="M55" s="3"/>
    </row>
    <row r="56" spans="2:13" ht="12" customHeight="1">
      <c r="B56" s="29"/>
      <c r="C56" s="29"/>
      <c r="D56" s="3"/>
      <c r="E56" s="3"/>
      <c r="F56" s="29"/>
      <c r="G56" s="34"/>
      <c r="H56" s="29"/>
      <c r="I56" s="29"/>
      <c r="J56" s="29"/>
      <c r="K56" s="15"/>
      <c r="L56" s="3"/>
      <c r="M56" s="3"/>
    </row>
    <row r="57" spans="2:12" ht="15.75">
      <c r="B57" s="29"/>
      <c r="C57" s="29"/>
      <c r="D57" s="3"/>
      <c r="E57" s="2"/>
      <c r="F57" s="33"/>
      <c r="G57" s="146"/>
      <c r="H57" s="29"/>
      <c r="I57" s="29"/>
      <c r="J57" s="3"/>
      <c r="K57" s="11"/>
      <c r="L57" s="3"/>
    </row>
    <row r="58" spans="4:12" ht="15.75">
      <c r="D58" s="3"/>
      <c r="E58" s="3"/>
      <c r="F58" s="3"/>
      <c r="G58" s="3"/>
      <c r="H58" s="3"/>
      <c r="I58" s="15"/>
      <c r="J58" s="3"/>
      <c r="K58" s="3"/>
      <c r="L58" s="3"/>
    </row>
    <row r="59" spans="7:12" ht="12.75">
      <c r="G59" s="3"/>
      <c r="H59" s="3"/>
      <c r="I59" s="29"/>
      <c r="J59" s="3"/>
      <c r="L59" s="3"/>
    </row>
  </sheetData>
  <sheetProtection/>
  <mergeCells count="85">
    <mergeCell ref="E18:E19"/>
    <mergeCell ref="K21:K22"/>
    <mergeCell ref="E23:E24"/>
    <mergeCell ref="E35:E36"/>
    <mergeCell ref="G25:G26"/>
    <mergeCell ref="E27:E28"/>
    <mergeCell ref="I29:I30"/>
    <mergeCell ref="E31:E32"/>
    <mergeCell ref="G33:G34"/>
    <mergeCell ref="F29:G29"/>
    <mergeCell ref="E10:E11"/>
    <mergeCell ref="I12:I13"/>
    <mergeCell ref="F12:G12"/>
    <mergeCell ref="G16:G17"/>
    <mergeCell ref="E14:E15"/>
    <mergeCell ref="B36:B37"/>
    <mergeCell ref="C36:C37"/>
    <mergeCell ref="D36:D37"/>
    <mergeCell ref="D30:D31"/>
    <mergeCell ref="D28:D29"/>
    <mergeCell ref="D26:D27"/>
    <mergeCell ref="D22:D23"/>
    <mergeCell ref="D24:D25"/>
    <mergeCell ref="A36:A37"/>
    <mergeCell ref="B26:B27"/>
    <mergeCell ref="B32:B33"/>
    <mergeCell ref="C32:C33"/>
    <mergeCell ref="B28:B29"/>
    <mergeCell ref="C28:C29"/>
    <mergeCell ref="B30:B31"/>
    <mergeCell ref="C30:C31"/>
    <mergeCell ref="A26:A27"/>
    <mergeCell ref="A30:A31"/>
    <mergeCell ref="A32:A33"/>
    <mergeCell ref="B34:B35"/>
    <mergeCell ref="C34:C35"/>
    <mergeCell ref="D34:D35"/>
    <mergeCell ref="A34:A35"/>
    <mergeCell ref="D32:D33"/>
    <mergeCell ref="A28:A29"/>
    <mergeCell ref="A19:A20"/>
    <mergeCell ref="B19:B20"/>
    <mergeCell ref="C26:C27"/>
    <mergeCell ref="B24:B25"/>
    <mergeCell ref="C24:C25"/>
    <mergeCell ref="A22:A23"/>
    <mergeCell ref="A24:A25"/>
    <mergeCell ref="B22:B23"/>
    <mergeCell ref="C22:C23"/>
    <mergeCell ref="B15:B16"/>
    <mergeCell ref="C15:C16"/>
    <mergeCell ref="D15:D16"/>
    <mergeCell ref="D17:D18"/>
    <mergeCell ref="A13:A14"/>
    <mergeCell ref="C19:C20"/>
    <mergeCell ref="D19:D20"/>
    <mergeCell ref="A17:A18"/>
    <mergeCell ref="B17:B18"/>
    <mergeCell ref="C17:C18"/>
    <mergeCell ref="B13:B14"/>
    <mergeCell ref="C13:C14"/>
    <mergeCell ref="D13:D14"/>
    <mergeCell ref="A15:A16"/>
    <mergeCell ref="A11:A12"/>
    <mergeCell ref="B11:B12"/>
    <mergeCell ref="C11:C12"/>
    <mergeCell ref="D11:D12"/>
    <mergeCell ref="D7:D8"/>
    <mergeCell ref="A9:A10"/>
    <mergeCell ref="B9:B10"/>
    <mergeCell ref="C9:C10"/>
    <mergeCell ref="B5:B6"/>
    <mergeCell ref="A4:B4"/>
    <mergeCell ref="B7:B8"/>
    <mergeCell ref="C7:C8"/>
    <mergeCell ref="A1:K1"/>
    <mergeCell ref="A2:K2"/>
    <mergeCell ref="A3:K3"/>
    <mergeCell ref="C5:C6"/>
    <mergeCell ref="D5:D6"/>
    <mergeCell ref="E6:E7"/>
    <mergeCell ref="A7:A8"/>
    <mergeCell ref="G8:G9"/>
    <mergeCell ref="D9:D10"/>
    <mergeCell ref="A5:A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0"/>
  <sheetViews>
    <sheetView zoomScalePageLayoutView="0" workbookViewId="0" topLeftCell="A2">
      <selection activeCell="A2" sqref="A2:H24"/>
    </sheetView>
  </sheetViews>
  <sheetFormatPr defaultColWidth="9.140625" defaultRowHeight="12.75"/>
  <sheetData>
    <row r="1" spans="1:8" ht="30.75" customHeight="1" thickBot="1">
      <c r="A1" s="315" t="str">
        <f>'[1]реквизиты'!$A$2</f>
        <v>European Championship among  youth (M-F)  /1994-95/</v>
      </c>
      <c r="B1" s="316"/>
      <c r="C1" s="316"/>
      <c r="D1" s="316"/>
      <c r="E1" s="316"/>
      <c r="F1" s="316"/>
      <c r="G1" s="316"/>
      <c r="H1" s="317"/>
    </row>
    <row r="2" spans="1:8" ht="12.75">
      <c r="A2" s="318" t="str">
        <f>'[1]реквизиты'!$A$3</f>
        <v>April 5-9, 2012    Bucharest (Romania)</v>
      </c>
      <c r="B2" s="318"/>
      <c r="C2" s="318"/>
      <c r="D2" s="318"/>
      <c r="E2" s="318"/>
      <c r="F2" s="318"/>
      <c r="G2" s="318"/>
      <c r="H2" s="318"/>
    </row>
    <row r="3" spans="1:8" ht="18">
      <c r="A3" s="319" t="s">
        <v>37</v>
      </c>
      <c r="B3" s="319"/>
      <c r="C3" s="319"/>
      <c r="D3" s="319"/>
      <c r="E3" s="319"/>
      <c r="F3" s="319"/>
      <c r="G3" s="319"/>
      <c r="H3" s="319"/>
    </row>
    <row r="4" spans="1:8" ht="34.5" customHeight="1">
      <c r="A4" s="323" t="str">
        <f>'пр.взв.'!A4</f>
        <v>Weight category 70M  кg.</v>
      </c>
      <c r="B4" s="323"/>
      <c r="C4" s="323"/>
      <c r="D4" s="323"/>
      <c r="E4" s="323"/>
      <c r="F4" s="323"/>
      <c r="G4" s="323"/>
      <c r="H4" s="323"/>
    </row>
    <row r="5" spans="1:8" ht="18.75" thickBot="1">
      <c r="A5" s="90"/>
      <c r="B5" s="90"/>
      <c r="C5" s="90"/>
      <c r="D5" s="90"/>
      <c r="E5" s="90"/>
      <c r="F5" s="90"/>
      <c r="G5" s="90"/>
      <c r="H5" s="90"/>
    </row>
    <row r="6" spans="1:10" ht="18" customHeight="1">
      <c r="A6" s="320" t="s">
        <v>32</v>
      </c>
      <c r="B6" s="324" t="str">
        <f>VLOOKUP(J6,'пр.взв.'!B7:F38,2,FALSE)</f>
        <v>NIAZASHVILI Omari</v>
      </c>
      <c r="C6" s="324"/>
      <c r="D6" s="324"/>
      <c r="E6" s="324"/>
      <c r="F6" s="324"/>
      <c r="G6" s="324"/>
      <c r="H6" s="310">
        <f>VLOOKUP(J6,'пр.взв.'!B7:E38,3,FALSE)</f>
        <v>1994</v>
      </c>
      <c r="I6" s="90"/>
      <c r="J6" s="91">
        <f>'пр.хода'!K21</f>
        <v>6</v>
      </c>
    </row>
    <row r="7" spans="1:10" ht="18" customHeight="1">
      <c r="A7" s="321"/>
      <c r="B7" s="325" t="e">
        <f>VLOOKUP(J7,'пр.взв.'!B8:F39,2,FALSE)</f>
        <v>#N/A</v>
      </c>
      <c r="C7" s="325"/>
      <c r="D7" s="325"/>
      <c r="E7" s="325"/>
      <c r="F7" s="325"/>
      <c r="G7" s="325"/>
      <c r="H7" s="311"/>
      <c r="I7" s="90"/>
      <c r="J7" s="91"/>
    </row>
    <row r="8" spans="1:10" ht="18">
      <c r="A8" s="321"/>
      <c r="B8" s="332" t="str">
        <f>VLOOKUP(J6,'пр.взв.'!B7:E38,4,FALSE)</f>
        <v>GEO</v>
      </c>
      <c r="C8" s="332"/>
      <c r="D8" s="332"/>
      <c r="E8" s="332"/>
      <c r="F8" s="332"/>
      <c r="G8" s="332"/>
      <c r="H8" s="333"/>
      <c r="I8" s="90"/>
      <c r="J8" s="91"/>
    </row>
    <row r="9" spans="1:10" ht="18.75" thickBot="1">
      <c r="A9" s="322"/>
      <c r="B9" s="334" t="e">
        <f>VLOOKUP("пр.взв.!",'пр.взв.'!B8:F39,4,FALSE)</f>
        <v>#N/A</v>
      </c>
      <c r="C9" s="334"/>
      <c r="D9" s="334"/>
      <c r="E9" s="334"/>
      <c r="F9" s="334"/>
      <c r="G9" s="334"/>
      <c r="H9" s="335"/>
      <c r="I9" s="90"/>
      <c r="J9" s="91"/>
    </row>
    <row r="10" spans="1:10" ht="18.75" thickBot="1">
      <c r="A10" s="90"/>
      <c r="B10" s="107"/>
      <c r="C10" s="107"/>
      <c r="D10" s="107"/>
      <c r="E10" s="107"/>
      <c r="F10" s="107"/>
      <c r="G10" s="107"/>
      <c r="H10" s="107"/>
      <c r="I10" s="90"/>
      <c r="J10" s="91"/>
    </row>
    <row r="11" spans="1:10" ht="18" customHeight="1">
      <c r="A11" s="307" t="s">
        <v>33</v>
      </c>
      <c r="B11" s="324" t="str">
        <f>VLOOKUP(J11,'пр.взв.'!B2:F43,2,FALSE)</f>
        <v>OGANEZOV Vladislav </v>
      </c>
      <c r="C11" s="324"/>
      <c r="D11" s="324"/>
      <c r="E11" s="324"/>
      <c r="F11" s="324"/>
      <c r="G11" s="324"/>
      <c r="H11" s="310">
        <f>VLOOKUP(J11,'пр.взв.'!B1:E43,3,FALSE)</f>
        <v>1994</v>
      </c>
      <c r="I11" s="90"/>
      <c r="J11" s="91">
        <f>'пр.хода'!N7</f>
        <v>3</v>
      </c>
    </row>
    <row r="12" spans="1:10" ht="18" customHeight="1">
      <c r="A12" s="308"/>
      <c r="B12" s="325" t="e">
        <f>VLOOKUP(J12,'пр.взв.'!B3:F44,2,FALSE)</f>
        <v>#N/A</v>
      </c>
      <c r="C12" s="325"/>
      <c r="D12" s="325"/>
      <c r="E12" s="325"/>
      <c r="F12" s="325"/>
      <c r="G12" s="325"/>
      <c r="H12" s="311"/>
      <c r="I12" s="90"/>
      <c r="J12" s="91"/>
    </row>
    <row r="13" spans="1:10" ht="18">
      <c r="A13" s="308"/>
      <c r="B13" s="332" t="str">
        <f>VLOOKUP(J11,'пр.взв.'!B7:E38,4,FALSE)</f>
        <v>RUS</v>
      </c>
      <c r="C13" s="332"/>
      <c r="D13" s="332"/>
      <c r="E13" s="332"/>
      <c r="F13" s="332"/>
      <c r="G13" s="332"/>
      <c r="H13" s="333"/>
      <c r="I13" s="90"/>
      <c r="J13" s="91"/>
    </row>
    <row r="14" spans="1:10" ht="18.75" thickBot="1">
      <c r="A14" s="309"/>
      <c r="B14" s="334" t="e">
        <f>VLOOKUP("пр.взв.!",'пр.взв.'!B3:F44,4,FALSE)</f>
        <v>#N/A</v>
      </c>
      <c r="C14" s="334"/>
      <c r="D14" s="334"/>
      <c r="E14" s="334"/>
      <c r="F14" s="334"/>
      <c r="G14" s="334"/>
      <c r="H14" s="335"/>
      <c r="I14" s="90"/>
      <c r="J14" s="91"/>
    </row>
    <row r="15" spans="1:10" ht="18.75" thickBot="1">
      <c r="A15" s="90"/>
      <c r="B15" s="107"/>
      <c r="C15" s="107"/>
      <c r="D15" s="107"/>
      <c r="E15" s="107"/>
      <c r="F15" s="107"/>
      <c r="G15" s="107"/>
      <c r="H15" s="107"/>
      <c r="I15" s="90"/>
      <c r="J15" s="91"/>
    </row>
    <row r="16" spans="1:10" ht="18" customHeight="1">
      <c r="A16" s="312" t="s">
        <v>34</v>
      </c>
      <c r="B16" s="324" t="str">
        <f>VLOOKUP(J16,'пр.взв.'!B1:F48,2,FALSE)</f>
        <v>AHANDOV Ruhin</v>
      </c>
      <c r="C16" s="324"/>
      <c r="D16" s="324"/>
      <c r="E16" s="324"/>
      <c r="F16" s="324"/>
      <c r="G16" s="324"/>
      <c r="H16" s="310">
        <f>VLOOKUP(J16,'пр.взв.'!B1:E48,3,FALSE)</f>
        <v>1995</v>
      </c>
      <c r="I16" s="90"/>
      <c r="J16" s="91">
        <f>'пр.хода'!G46</f>
        <v>7</v>
      </c>
    </row>
    <row r="17" spans="1:10" ht="18" customHeight="1">
      <c r="A17" s="313"/>
      <c r="B17" s="325" t="e">
        <f>VLOOKUP(J17,'пр.взв.'!B1:F49,2,FALSE)</f>
        <v>#N/A</v>
      </c>
      <c r="C17" s="325"/>
      <c r="D17" s="325"/>
      <c r="E17" s="325"/>
      <c r="F17" s="325"/>
      <c r="G17" s="325"/>
      <c r="H17" s="311"/>
      <c r="I17" s="90"/>
      <c r="J17" s="91"/>
    </row>
    <row r="18" spans="1:10" ht="18">
      <c r="A18" s="313"/>
      <c r="B18" s="332" t="str">
        <f>VLOOKUP(J16,'пр.взв.'!B7:E38,4,FALSE)</f>
        <v>AZE</v>
      </c>
      <c r="C18" s="332"/>
      <c r="D18" s="332"/>
      <c r="E18" s="332"/>
      <c r="F18" s="332"/>
      <c r="G18" s="332"/>
      <c r="H18" s="333"/>
      <c r="I18" s="90"/>
      <c r="J18" s="91"/>
    </row>
    <row r="19" spans="1:10" ht="18.75" thickBot="1">
      <c r="A19" s="314"/>
      <c r="B19" s="334" t="e">
        <f>VLOOKUP("пр.взв.!",'пр.взв.'!B1:F49,4,FALSE)</f>
        <v>#N/A</v>
      </c>
      <c r="C19" s="334"/>
      <c r="D19" s="334"/>
      <c r="E19" s="334"/>
      <c r="F19" s="334"/>
      <c r="G19" s="334"/>
      <c r="H19" s="335"/>
      <c r="I19" s="90"/>
      <c r="J19" s="91"/>
    </row>
    <row r="20" spans="1:10" ht="18.75" thickBot="1">
      <c r="A20" s="90"/>
      <c r="B20" s="107"/>
      <c r="C20" s="107"/>
      <c r="D20" s="107"/>
      <c r="E20" s="107"/>
      <c r="F20" s="107"/>
      <c r="G20" s="107"/>
      <c r="H20" s="107"/>
      <c r="I20" s="90"/>
      <c r="J20" s="91"/>
    </row>
    <row r="21" spans="1:10" ht="18" customHeight="1">
      <c r="A21" s="312" t="s">
        <v>34</v>
      </c>
      <c r="B21" s="324" t="str">
        <f>VLOOKUP(J21,'пр.взв.'!B2:F53,2,FALSE)</f>
        <v>SMOLIN Dzmitry</v>
      </c>
      <c r="C21" s="324"/>
      <c r="D21" s="324"/>
      <c r="E21" s="324"/>
      <c r="F21" s="324"/>
      <c r="G21" s="324"/>
      <c r="H21" s="310">
        <f>VLOOKUP(J21,'пр.взв.'!B2:E53,3,FALSE)</f>
        <v>1994</v>
      </c>
      <c r="I21" s="90"/>
      <c r="J21" s="91">
        <f>'пр.хода'!G55</f>
        <v>2</v>
      </c>
    </row>
    <row r="22" spans="1:10" ht="18" customHeight="1">
      <c r="A22" s="313"/>
      <c r="B22" s="325" t="e">
        <f>VLOOKUP(J22,'пр.взв.'!B3:F54,2,FALSE)</f>
        <v>#N/A</v>
      </c>
      <c r="C22" s="325"/>
      <c r="D22" s="325"/>
      <c r="E22" s="325"/>
      <c r="F22" s="325"/>
      <c r="G22" s="325"/>
      <c r="H22" s="311"/>
      <c r="I22" s="90"/>
      <c r="J22" s="91"/>
    </row>
    <row r="23" spans="1:9" ht="18">
      <c r="A23" s="313"/>
      <c r="B23" s="332" t="str">
        <f>VLOOKUP(J21,'пр.взв.'!B7:E38,4,FALSE)</f>
        <v>BLR</v>
      </c>
      <c r="C23" s="332"/>
      <c r="D23" s="332"/>
      <c r="E23" s="332"/>
      <c r="F23" s="332"/>
      <c r="G23" s="332"/>
      <c r="H23" s="333"/>
      <c r="I23" s="90"/>
    </row>
    <row r="24" spans="1:9" ht="18.75" thickBot="1">
      <c r="A24" s="314"/>
      <c r="B24" s="334" t="e">
        <f>VLOOKUP("пр.взв.!",'пр.взв.'!B3:F54,4,FALSE)</f>
        <v>#N/A</v>
      </c>
      <c r="C24" s="334"/>
      <c r="D24" s="334"/>
      <c r="E24" s="334"/>
      <c r="F24" s="334"/>
      <c r="G24" s="334"/>
      <c r="H24" s="335"/>
      <c r="I24" s="90"/>
    </row>
    <row r="25" spans="1:8" ht="18">
      <c r="A25" s="90"/>
      <c r="B25" s="90"/>
      <c r="C25" s="90"/>
      <c r="D25" s="90"/>
      <c r="E25" s="90"/>
      <c r="F25" s="90"/>
      <c r="G25" s="90"/>
      <c r="H25" s="90"/>
    </row>
    <row r="26" spans="1:8" ht="18">
      <c r="A26" s="90" t="s">
        <v>38</v>
      </c>
      <c r="B26" s="90"/>
      <c r="C26" s="90"/>
      <c r="D26" s="90"/>
      <c r="E26" s="90"/>
      <c r="F26" s="90"/>
      <c r="G26" s="90"/>
      <c r="H26" s="90"/>
    </row>
    <row r="27" ht="13.5" thickBot="1"/>
    <row r="28" spans="1:8" ht="12.75" customHeight="1">
      <c r="A28" s="326"/>
      <c r="B28" s="327"/>
      <c r="C28" s="327"/>
      <c r="D28" s="327"/>
      <c r="E28" s="327"/>
      <c r="F28" s="327"/>
      <c r="G28" s="327"/>
      <c r="H28" s="328"/>
    </row>
    <row r="29" spans="1:8" ht="13.5" customHeight="1" thickBot="1">
      <c r="A29" s="329"/>
      <c r="B29" s="330"/>
      <c r="C29" s="330"/>
      <c r="D29" s="330"/>
      <c r="E29" s="330"/>
      <c r="F29" s="330"/>
      <c r="G29" s="330"/>
      <c r="H29" s="331"/>
    </row>
    <row r="32" spans="1:8" ht="18">
      <c r="A32" s="90" t="s">
        <v>39</v>
      </c>
      <c r="B32" s="90"/>
      <c r="C32" s="90"/>
      <c r="D32" s="90"/>
      <c r="E32" s="90"/>
      <c r="F32" s="90"/>
      <c r="G32" s="90"/>
      <c r="H32" s="90"/>
    </row>
    <row r="33" spans="1:8" ht="18">
      <c r="A33" s="90"/>
      <c r="B33" s="90"/>
      <c r="C33" s="90"/>
      <c r="D33" s="90"/>
      <c r="E33" s="90"/>
      <c r="F33" s="90"/>
      <c r="G33" s="90"/>
      <c r="H33" s="90"/>
    </row>
    <row r="34" spans="1:8" ht="18">
      <c r="A34" s="90"/>
      <c r="B34" s="90"/>
      <c r="C34" s="90"/>
      <c r="D34" s="90"/>
      <c r="E34" s="90"/>
      <c r="F34" s="90"/>
      <c r="G34" s="90"/>
      <c r="H34" s="90"/>
    </row>
    <row r="35" spans="1:8" ht="18">
      <c r="A35" s="92"/>
      <c r="B35" s="92"/>
      <c r="C35" s="92"/>
      <c r="D35" s="92"/>
      <c r="E35" s="92"/>
      <c r="F35" s="92"/>
      <c r="G35" s="92"/>
      <c r="H35" s="92"/>
    </row>
    <row r="36" spans="1:8" ht="18">
      <c r="A36" s="93"/>
      <c r="B36" s="93"/>
      <c r="C36" s="93"/>
      <c r="D36" s="93"/>
      <c r="E36" s="93"/>
      <c r="F36" s="93"/>
      <c r="G36" s="93"/>
      <c r="H36" s="93"/>
    </row>
    <row r="37" spans="1:8" ht="18">
      <c r="A37" s="92"/>
      <c r="B37" s="92"/>
      <c r="C37" s="92"/>
      <c r="D37" s="92"/>
      <c r="E37" s="92"/>
      <c r="F37" s="92"/>
      <c r="G37" s="92"/>
      <c r="H37" s="92"/>
    </row>
    <row r="38" spans="1:8" ht="18">
      <c r="A38" s="94"/>
      <c r="B38" s="94"/>
      <c r="C38" s="94"/>
      <c r="D38" s="94"/>
      <c r="E38" s="94"/>
      <c r="F38" s="94"/>
      <c r="G38" s="94"/>
      <c r="H38" s="94"/>
    </row>
    <row r="39" spans="1:8" ht="18">
      <c r="A39" s="92"/>
      <c r="B39" s="92"/>
      <c r="C39" s="92"/>
      <c r="D39" s="92"/>
      <c r="E39" s="92"/>
      <c r="F39" s="92"/>
      <c r="G39" s="92"/>
      <c r="H39" s="92"/>
    </row>
    <row r="40" spans="1:8" ht="18">
      <c r="A40" s="94"/>
      <c r="B40" s="94"/>
      <c r="C40" s="94"/>
      <c r="D40" s="94"/>
      <c r="E40" s="94"/>
      <c r="F40" s="94"/>
      <c r="G40" s="94"/>
      <c r="H40" s="94"/>
    </row>
  </sheetData>
  <sheetProtection/>
  <mergeCells count="21">
    <mergeCell ref="B8:H9"/>
    <mergeCell ref="B11:G12"/>
    <mergeCell ref="B13:H14"/>
    <mergeCell ref="B16:G17"/>
    <mergeCell ref="A28:H29"/>
    <mergeCell ref="A21:A24"/>
    <mergeCell ref="H21:H22"/>
    <mergeCell ref="H16:H17"/>
    <mergeCell ref="B18:H19"/>
    <mergeCell ref="B21:G22"/>
    <mergeCell ref="B23:H24"/>
    <mergeCell ref="A11:A14"/>
    <mergeCell ref="H11:H12"/>
    <mergeCell ref="A16:A19"/>
    <mergeCell ref="A1:H1"/>
    <mergeCell ref="A2:H2"/>
    <mergeCell ref="A3:H3"/>
    <mergeCell ref="A6:A9"/>
    <mergeCell ref="H6:H7"/>
    <mergeCell ref="A4:H4"/>
    <mergeCell ref="B6:G7"/>
  </mergeCells>
  <printOptions/>
  <pageMargins left="0.75" right="0.75" top="1" bottom="1" header="0.5" footer="0.5"/>
  <pageSetup horizontalDpi="300" verticalDpi="300" orientation="portrait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V92"/>
  <sheetViews>
    <sheetView tabSelected="1" zoomScalePageLayoutView="0" workbookViewId="0" topLeftCell="A1">
      <selection activeCell="T19" sqref="T19"/>
    </sheetView>
  </sheetViews>
  <sheetFormatPr defaultColWidth="9.140625" defaultRowHeight="12.75"/>
  <cols>
    <col min="1" max="1" width="4.8515625" style="0" customWidth="1"/>
    <col min="2" max="2" width="0.5625" style="0" customWidth="1"/>
    <col min="3" max="3" width="5.140625" style="0" customWidth="1"/>
    <col min="4" max="4" width="28.140625" style="0" customWidth="1"/>
    <col min="5" max="5" width="9.7109375" style="0" customWidth="1"/>
    <col min="6" max="6" width="7.57421875" style="0" customWidth="1"/>
    <col min="7" max="7" width="4.7109375" style="0" customWidth="1"/>
    <col min="8" max="8" width="3.7109375" style="0" customWidth="1"/>
    <col min="9" max="9" width="4.7109375" style="0" customWidth="1"/>
    <col min="10" max="10" width="3.8515625" style="0" customWidth="1"/>
    <col min="11" max="11" width="4.7109375" style="0" customWidth="1"/>
    <col min="12" max="12" width="2.140625" style="0" customWidth="1"/>
    <col min="13" max="13" width="5.57421875" style="0" customWidth="1"/>
    <col min="14" max="14" width="3.8515625" style="0" customWidth="1"/>
    <col min="15" max="15" width="13.28125" style="0" customWidth="1"/>
    <col min="16" max="16" width="7.7109375" style="0" customWidth="1"/>
    <col min="17" max="17" width="5.7109375" style="0" customWidth="1"/>
    <col min="18" max="19" width="4.7109375" style="0" customWidth="1"/>
    <col min="20" max="20" width="14.00390625" style="0" customWidth="1"/>
    <col min="21" max="21" width="7.7109375" style="0" customWidth="1"/>
    <col min="22" max="22" width="11.28125" style="0" customWidth="1"/>
    <col min="23" max="23" width="4.7109375" style="0" customWidth="1"/>
  </cols>
  <sheetData>
    <row r="1" spans="4:21" ht="60" customHeight="1" thickBot="1">
      <c r="D1" s="51"/>
      <c r="E1" s="386" t="s">
        <v>50</v>
      </c>
      <c r="F1" s="387"/>
      <c r="G1" s="387"/>
      <c r="H1" s="387"/>
      <c r="I1" s="387"/>
      <c r="J1" s="388"/>
      <c r="K1" s="380" t="str">
        <f>'[1]реквизиты'!$A$2</f>
        <v>European Championship among  youth (M-F)  /1994-95/</v>
      </c>
      <c r="L1" s="381"/>
      <c r="M1" s="381"/>
      <c r="N1" s="381"/>
      <c r="O1" s="381"/>
      <c r="P1" s="382"/>
      <c r="Q1" s="40"/>
      <c r="R1" s="40"/>
      <c r="S1" s="40"/>
      <c r="T1" s="40"/>
      <c r="U1" s="8"/>
    </row>
    <row r="2" spans="3:22" ht="31.5" customHeight="1" thickBot="1">
      <c r="C2" s="3"/>
      <c r="D2" s="52"/>
      <c r="E2" s="389" t="str">
        <f>'пр.взв.'!A4</f>
        <v>Weight category 70M  кg.</v>
      </c>
      <c r="F2" s="390"/>
      <c r="G2" s="390"/>
      <c r="H2" s="390"/>
      <c r="I2" s="390"/>
      <c r="J2" s="391"/>
      <c r="K2" s="383" t="str">
        <f>'[1]реквизиты'!$A$3</f>
        <v>April 5-9, 2012    Bucharest (Romania)</v>
      </c>
      <c r="L2" s="384"/>
      <c r="M2" s="384"/>
      <c r="N2" s="384"/>
      <c r="O2" s="384"/>
      <c r="P2" s="385"/>
      <c r="V2" s="99"/>
    </row>
    <row r="3" spans="3:12" ht="19.5" customHeight="1">
      <c r="C3" s="359"/>
      <c r="F3" s="76"/>
      <c r="G3" s="76"/>
      <c r="H3" s="76"/>
      <c r="I3" s="76"/>
      <c r="J3" s="76"/>
      <c r="K3" s="76"/>
      <c r="L3" s="76"/>
    </row>
    <row r="4" ht="12.75" customHeight="1" thickBot="1">
      <c r="C4" s="343" t="s">
        <v>19</v>
      </c>
    </row>
    <row r="5" spans="1:16" ht="12.75" customHeight="1" thickBot="1">
      <c r="A5" s="398" t="s">
        <v>46</v>
      </c>
      <c r="C5" s="338">
        <v>1</v>
      </c>
      <c r="D5" s="348" t="str">
        <f>VLOOKUP(C5,'пр.взв.'!B7:F38,2,FALSE)</f>
        <v>PUSZTAI David</v>
      </c>
      <c r="E5" s="346">
        <f>VLOOKUP(C5,'пр.взв.'!B7:F38,3,FALSE)</f>
        <v>1995</v>
      </c>
      <c r="F5" s="364" t="str">
        <f>VLOOKUP(C5,'пр.взв.'!B7:F38,4,FALSE)</f>
        <v>ROU</v>
      </c>
      <c r="G5" s="102"/>
      <c r="H5" s="47"/>
      <c r="I5" s="47"/>
      <c r="J5" s="47"/>
      <c r="K5" s="47"/>
      <c r="L5" s="12"/>
      <c r="M5" s="378">
        <v>1</v>
      </c>
      <c r="N5" s="394">
        <f>K21</f>
        <v>6</v>
      </c>
      <c r="O5" s="396" t="str">
        <f>VLOOKUP(N5,'пр.взв.'!B7:E38,2,FALSE)</f>
        <v>NIAZASHVILI Omari</v>
      </c>
      <c r="P5" s="392" t="str">
        <f>VLOOKUP(N5,'пр.взв.'!B7:F38,4,FALSE)</f>
        <v>GEO</v>
      </c>
    </row>
    <row r="6" spans="1:16" ht="12.75" customHeight="1">
      <c r="A6" s="399"/>
      <c r="C6" s="339"/>
      <c r="D6" s="349">
        <f>'пр.взв.'!C8</f>
        <v>0</v>
      </c>
      <c r="E6" s="347"/>
      <c r="F6" s="365">
        <f>'пр.взв.'!E8</f>
        <v>0</v>
      </c>
      <c r="G6" s="123">
        <v>9</v>
      </c>
      <c r="H6" s="14"/>
      <c r="I6" s="14"/>
      <c r="J6" s="12"/>
      <c r="K6" s="113"/>
      <c r="M6" s="379"/>
      <c r="N6" s="395"/>
      <c r="O6" s="397" t="e">
        <f>VLOOKUP(N6,'пр.взв.'!B7:E38,2,FALSE)</f>
        <v>#N/A</v>
      </c>
      <c r="P6" s="393" t="e">
        <f>VLOOKUP(N6,'пр.взв.'!B7:E38,4,FALSE)</f>
        <v>#N/A</v>
      </c>
    </row>
    <row r="7" spans="1:20" ht="12.75" customHeight="1" thickBot="1">
      <c r="A7" s="399"/>
      <c r="C7" s="336">
        <v>9</v>
      </c>
      <c r="D7" s="362" t="str">
        <f>VLOOKUP(C7,'пр.взв.'!B7:F38,2,FALSE)</f>
        <v>AVAGYAN Gor</v>
      </c>
      <c r="E7" s="360">
        <f>VLOOKUP(C7,'пр.взв.'!B7:F38,3,FALSE)</f>
        <v>1995</v>
      </c>
      <c r="F7" s="376" t="str">
        <f>VLOOKUP(C7,'пр.взв.'!B7:F38,4,FALSE)</f>
        <v>ARM</v>
      </c>
      <c r="G7" s="114" t="s">
        <v>80</v>
      </c>
      <c r="H7" s="17"/>
      <c r="I7" s="14"/>
      <c r="J7" s="12"/>
      <c r="K7" s="113"/>
      <c r="M7" s="373">
        <v>2</v>
      </c>
      <c r="N7" s="395">
        <v>3</v>
      </c>
      <c r="O7" s="397" t="str">
        <f>VLOOKUP(N7,'пр.взв.'!B7:E38,2,FALSE)</f>
        <v>OGANEZOV Vladislav </v>
      </c>
      <c r="P7" s="393" t="str">
        <f>VLOOKUP(N7,'пр.взв.'!B7:E38,4,FALSE)</f>
        <v>RUS</v>
      </c>
      <c r="T7" s="7"/>
    </row>
    <row r="8" spans="1:16" ht="12.75" customHeight="1" thickBot="1">
      <c r="A8" s="399"/>
      <c r="C8" s="337"/>
      <c r="D8" s="363">
        <f>'пр.взв.'!C24</f>
        <v>0</v>
      </c>
      <c r="E8" s="361"/>
      <c r="F8" s="377">
        <f>'пр.взв.'!E24</f>
        <v>0</v>
      </c>
      <c r="G8" s="15"/>
      <c r="H8" s="14"/>
      <c r="I8" s="123">
        <v>5</v>
      </c>
      <c r="J8" s="12"/>
      <c r="K8" s="113"/>
      <c r="M8" s="373"/>
      <c r="N8" s="395"/>
      <c r="O8" s="397" t="e">
        <f>VLOOKUP(N8,'пр.взв.'!B1:E40,2,FALSE)</f>
        <v>#N/A</v>
      </c>
      <c r="P8" s="393" t="e">
        <f>VLOOKUP(N8,'пр.взв.'!B2:E40,4,FALSE)</f>
        <v>#N/A</v>
      </c>
    </row>
    <row r="9" spans="1:16" ht="12.75" customHeight="1" thickBot="1">
      <c r="A9" s="399"/>
      <c r="C9" s="338">
        <v>5</v>
      </c>
      <c r="D9" s="348" t="str">
        <f>VLOOKUP(C9,'пр.взв.'!B7:F38,2,FALSE)</f>
        <v>FEDCHENKO Glib</v>
      </c>
      <c r="E9" s="346">
        <f>VLOOKUP(C9,'пр.взв.'!B7:F38,3,FALSE)</f>
        <v>1994</v>
      </c>
      <c r="F9" s="364" t="str">
        <f>VLOOKUP(C9,'пр.взв.'!B7:F38,4,FALSE)</f>
        <v>UKR</v>
      </c>
      <c r="G9" s="11"/>
      <c r="H9" s="14"/>
      <c r="I9" s="114" t="s">
        <v>81</v>
      </c>
      <c r="J9" s="23"/>
      <c r="K9" s="12"/>
      <c r="M9" s="374">
        <v>3</v>
      </c>
      <c r="N9" s="395">
        <f>G46</f>
        <v>7</v>
      </c>
      <c r="O9" s="397" t="str">
        <f>VLOOKUP(N9,'пр.взв.'!B7:E38,2,FALSE)</f>
        <v>AHANDOV Ruhin</v>
      </c>
      <c r="P9" s="393" t="str">
        <f>VLOOKUP(N9,'пр.взв.'!B7:E38,4,FALSE)</f>
        <v>AZE</v>
      </c>
    </row>
    <row r="10" spans="1:16" ht="12.75" customHeight="1">
      <c r="A10" s="399"/>
      <c r="C10" s="339"/>
      <c r="D10" s="349">
        <f>'пр.взв.'!C16</f>
        <v>0</v>
      </c>
      <c r="E10" s="347"/>
      <c r="F10" s="365">
        <f>'пр.взв.'!E16</f>
        <v>0</v>
      </c>
      <c r="G10" s="124">
        <v>5</v>
      </c>
      <c r="H10" s="21"/>
      <c r="I10" s="14"/>
      <c r="J10" s="22"/>
      <c r="K10" s="12"/>
      <c r="L10" s="12"/>
      <c r="M10" s="374"/>
      <c r="N10" s="395"/>
      <c r="O10" s="397" t="e">
        <f>VLOOKUP(N10,'пр.взв.'!B1:E42,2,FALSE)</f>
        <v>#N/A</v>
      </c>
      <c r="P10" s="393" t="e">
        <f>VLOOKUP(N10,'пр.взв.'!B1:E42,4,FALSE)</f>
        <v>#N/A</v>
      </c>
    </row>
    <row r="11" spans="1:16" ht="12.75" customHeight="1" thickBot="1">
      <c r="A11" s="399"/>
      <c r="C11" s="336">
        <v>13</v>
      </c>
      <c r="D11" s="340">
        <f>VLOOKUP(C11,'пр.взв.'!B7:F38,2,FALSE)</f>
        <v>0</v>
      </c>
      <c r="E11" s="344">
        <f>VLOOKUP(C11,'пр.взв.'!B7:F38,3,FALSE)</f>
        <v>0</v>
      </c>
      <c r="F11" s="366">
        <f>VLOOKUP(C11,'пр.взв.'!B7:F38,4,FALSE)</f>
        <v>0</v>
      </c>
      <c r="G11" s="115"/>
      <c r="H11" s="14"/>
      <c r="I11" s="14"/>
      <c r="J11" s="22"/>
      <c r="K11" s="116"/>
      <c r="L11" s="26"/>
      <c r="M11" s="374">
        <v>3</v>
      </c>
      <c r="N11" s="395">
        <f>G55</f>
        <v>2</v>
      </c>
      <c r="O11" s="397" t="str">
        <f>VLOOKUP(N11,'пр.взв.'!B7:E38,2,FALSE)</f>
        <v>SMOLIN Dzmitry</v>
      </c>
      <c r="P11" s="393" t="str">
        <f>VLOOKUP(N11,'пр.взв.'!B7:E38,4,FALSE)</f>
        <v>BLR</v>
      </c>
    </row>
    <row r="12" spans="1:16" ht="12.75" customHeight="1" thickBot="1">
      <c r="A12" s="400"/>
      <c r="C12" s="337"/>
      <c r="D12" s="341">
        <f>'пр.взв.'!C32</f>
        <v>0</v>
      </c>
      <c r="E12" s="345"/>
      <c r="F12" s="367">
        <f>'пр.взв.'!E32</f>
        <v>0</v>
      </c>
      <c r="G12" s="15"/>
      <c r="H12" s="14"/>
      <c r="I12" s="14"/>
      <c r="J12" s="12"/>
      <c r="K12" s="123">
        <v>3</v>
      </c>
      <c r="L12" s="12"/>
      <c r="M12" s="374"/>
      <c r="N12" s="395"/>
      <c r="O12" s="397" t="e">
        <f>VLOOKUP(N12,'пр.взв.'!B3:E44,2,FALSE)</f>
        <v>#N/A</v>
      </c>
      <c r="P12" s="393" t="e">
        <f>VLOOKUP(N12,'пр.взв.'!B3:E44,4,FALSE)</f>
        <v>#N/A</v>
      </c>
    </row>
    <row r="13" spans="1:20" ht="12.75" customHeight="1" thickBot="1">
      <c r="A13" s="398" t="s">
        <v>47</v>
      </c>
      <c r="C13" s="338">
        <v>3</v>
      </c>
      <c r="D13" s="348" t="str">
        <f>VLOOKUP(C13,'пр.взв.'!B7:F38,2,FALSE)</f>
        <v>OGANEZOV Vladislav </v>
      </c>
      <c r="E13" s="346">
        <f>VLOOKUP(C13,'пр.взв.'!B7:F38,3,FALSE)</f>
        <v>1994</v>
      </c>
      <c r="F13" s="364" t="str">
        <f>VLOOKUP(C13,'пр.взв.'!B7:F38,4,FALSE)</f>
        <v>RUS</v>
      </c>
      <c r="G13" s="11"/>
      <c r="H13" s="14"/>
      <c r="I13" s="14"/>
      <c r="J13" s="12"/>
      <c r="K13" s="114" t="s">
        <v>81</v>
      </c>
      <c r="L13" s="12"/>
      <c r="M13" s="375">
        <v>5</v>
      </c>
      <c r="N13" s="395">
        <v>5</v>
      </c>
      <c r="O13" s="397" t="str">
        <f>VLOOKUP(N13,'пр.взв.'!B7:E38,2,FALSE)</f>
        <v>FEDCHENKO Glib</v>
      </c>
      <c r="P13" s="393" t="str">
        <f>VLOOKUP(N13,'пр.взв.'!B7:E38,4,FALSE)</f>
        <v>UKR</v>
      </c>
      <c r="Q13" s="83"/>
      <c r="R13" s="83"/>
      <c r="S13" s="83"/>
      <c r="T13" s="83"/>
    </row>
    <row r="14" spans="1:20" ht="12.75" customHeight="1">
      <c r="A14" s="399"/>
      <c r="C14" s="339"/>
      <c r="D14" s="349">
        <f>'пр.взв.'!C12</f>
        <v>0</v>
      </c>
      <c r="E14" s="347"/>
      <c r="F14" s="365">
        <f>'пр.взв.'!E12</f>
        <v>0</v>
      </c>
      <c r="G14" s="123">
        <v>3</v>
      </c>
      <c r="H14" s="14"/>
      <c r="I14" s="14"/>
      <c r="J14" s="22"/>
      <c r="K14" s="22"/>
      <c r="L14" s="12"/>
      <c r="M14" s="375"/>
      <c r="N14" s="395"/>
      <c r="O14" s="397" t="e">
        <f>VLOOKUP(N14,'пр.взв.'!B1:E46,2,FALSE)</f>
        <v>#N/A</v>
      </c>
      <c r="P14" s="393" t="e">
        <f>VLOOKUP(N14,'пр.взв.'!B5:E46,4,FALSE)</f>
        <v>#N/A</v>
      </c>
      <c r="Q14" s="83"/>
      <c r="R14" s="83"/>
      <c r="S14" s="83"/>
      <c r="T14" s="83"/>
    </row>
    <row r="15" spans="1:20" ht="12.75" customHeight="1" thickBot="1">
      <c r="A15" s="399"/>
      <c r="C15" s="336">
        <v>11</v>
      </c>
      <c r="D15" s="340">
        <f>VLOOKUP(C15,'пр.взв.'!B7:F38,2,FALSE)</f>
        <v>0</v>
      </c>
      <c r="E15" s="344">
        <f>VLOOKUP(C15,'пр.взв.'!B7:F38,3,FALSE)</f>
        <v>0</v>
      </c>
      <c r="F15" s="366">
        <f>VLOOKUP(C15,'пр.взв.'!B7:F38,4,FALSE)</f>
        <v>0</v>
      </c>
      <c r="G15" s="114"/>
      <c r="H15" s="17"/>
      <c r="I15" s="14"/>
      <c r="J15" s="22"/>
      <c r="K15" s="22"/>
      <c r="L15" s="12"/>
      <c r="M15" s="375">
        <v>5</v>
      </c>
      <c r="N15" s="395">
        <v>4</v>
      </c>
      <c r="O15" s="397" t="str">
        <f>VLOOKUP(N15,'пр.взв.'!B7:E38,2,FALSE)</f>
        <v>SANDU Alexandr</v>
      </c>
      <c r="P15" s="393" t="str">
        <f>VLOOKUP(N15,'пр.взв.'!B7:E38,4,FALSE)</f>
        <v>MDA</v>
      </c>
      <c r="Q15" s="83"/>
      <c r="R15" s="83"/>
      <c r="S15" s="83"/>
      <c r="T15" s="83"/>
    </row>
    <row r="16" spans="1:20" ht="12.75" customHeight="1" thickBot="1">
      <c r="A16" s="399"/>
      <c r="C16" s="337"/>
      <c r="D16" s="341">
        <f>'пр.взв.'!C28</f>
        <v>0</v>
      </c>
      <c r="E16" s="345"/>
      <c r="F16" s="367">
        <f>'пр.взв.'!E28</f>
        <v>0</v>
      </c>
      <c r="G16" s="15"/>
      <c r="H16" s="14"/>
      <c r="I16" s="124">
        <v>3</v>
      </c>
      <c r="J16" s="24"/>
      <c r="K16" s="22"/>
      <c r="L16" s="12"/>
      <c r="M16" s="375"/>
      <c r="N16" s="395"/>
      <c r="O16" s="397" t="e">
        <f>VLOOKUP(N16,'пр.взв.'!B1:E48,2,FALSE)</f>
        <v>#N/A</v>
      </c>
      <c r="P16" s="393" t="e">
        <f>VLOOKUP(N16,'пр.взв.'!B7:E48,4,FALSE)</f>
        <v>#N/A</v>
      </c>
      <c r="Q16" s="83"/>
      <c r="R16" s="83"/>
      <c r="S16" s="83"/>
      <c r="T16" s="83"/>
    </row>
    <row r="17" spans="1:20" ht="12.75" customHeight="1" thickBot="1">
      <c r="A17" s="399"/>
      <c r="C17" s="338">
        <v>7</v>
      </c>
      <c r="D17" s="348" t="str">
        <f>VLOOKUP(C17,'пр.взв.'!B7:F38,2,FALSE)</f>
        <v>AHANDOV Ruhin</v>
      </c>
      <c r="E17" s="346">
        <f>VLOOKUP(C17,'пр.взв.'!B7:F38,3,FALSE)</f>
        <v>1995</v>
      </c>
      <c r="F17" s="364" t="str">
        <f>VLOOKUP(C17,'пр.взв.'!B7:F38,4,FALSE)</f>
        <v>AZE</v>
      </c>
      <c r="G17" s="11"/>
      <c r="H17" s="15"/>
      <c r="I17" s="115" t="s">
        <v>80</v>
      </c>
      <c r="J17" s="9"/>
      <c r="K17" s="36"/>
      <c r="L17" s="9"/>
      <c r="M17" s="368" t="s">
        <v>83</v>
      </c>
      <c r="N17" s="401">
        <v>9</v>
      </c>
      <c r="O17" s="402" t="str">
        <f>VLOOKUP(N17,'пр.взв.'!B7:E38,2,FALSE)</f>
        <v>AVAGYAN Gor</v>
      </c>
      <c r="P17" s="403" t="str">
        <f>VLOOKUP(N17,'пр.взв.'!B7:E38,4,FALSE)</f>
        <v>ARM</v>
      </c>
      <c r="Q17" s="83"/>
      <c r="R17" s="83"/>
      <c r="S17" s="83"/>
      <c r="T17" s="83"/>
    </row>
    <row r="18" spans="1:20" ht="12.75" customHeight="1">
      <c r="A18" s="399"/>
      <c r="C18" s="339"/>
      <c r="D18" s="349">
        <f>'пр.взв.'!C20</f>
        <v>0</v>
      </c>
      <c r="E18" s="347"/>
      <c r="F18" s="365">
        <f>'пр.взв.'!E20</f>
        <v>0</v>
      </c>
      <c r="G18" s="124">
        <v>7</v>
      </c>
      <c r="H18" s="20"/>
      <c r="I18" s="15"/>
      <c r="J18" s="16"/>
      <c r="K18" s="22"/>
      <c r="L18" s="16"/>
      <c r="M18" s="368"/>
      <c r="N18" s="395"/>
      <c r="O18" s="397" t="e">
        <f>VLOOKUP(N18,'пр.взв.'!B1:E50,2,FALSE)</f>
        <v>#N/A</v>
      </c>
      <c r="P18" s="393" t="e">
        <f>VLOOKUP(N18,'пр.взв.'!B1:E50,4,FALSE)</f>
        <v>#N/A</v>
      </c>
      <c r="Q18" s="83"/>
      <c r="R18" s="83"/>
      <c r="S18" s="83"/>
      <c r="T18" s="83"/>
    </row>
    <row r="19" spans="1:20" ht="13.5" customHeight="1" thickBot="1">
      <c r="A19" s="399"/>
      <c r="C19" s="336">
        <v>15</v>
      </c>
      <c r="D19" s="340">
        <f>VLOOKUP(C19,'пр.взв.'!B7:F38,2,FALSE)</f>
        <v>0</v>
      </c>
      <c r="E19" s="344">
        <f>VLOOKUP(C19,'пр.взв.'!B7:F38,3,FALSE)</f>
        <v>0</v>
      </c>
      <c r="F19" s="366">
        <f>VLOOKUP(C19,'пр.взв.'!B7:F38,4,FALSE)</f>
        <v>0</v>
      </c>
      <c r="G19" s="115"/>
      <c r="H19" s="15"/>
      <c r="I19" s="15"/>
      <c r="J19" s="16"/>
      <c r="K19" s="22"/>
      <c r="L19" s="16"/>
      <c r="M19" s="368" t="s">
        <v>83</v>
      </c>
      <c r="N19" s="395">
        <v>8</v>
      </c>
      <c r="O19" s="397" t="str">
        <f>VLOOKUP(N19,'пр.взв.'!B7:E38,2,FALSE)</f>
        <v>SOKOLOVAS Manydas</v>
      </c>
      <c r="P19" s="393" t="str">
        <f>VLOOKUP(N19,'пр.взв.'!B7:E38,4,FALSE)</f>
        <v>LIT</v>
      </c>
      <c r="Q19" s="83"/>
      <c r="R19" s="83"/>
      <c r="S19" s="83"/>
      <c r="T19" s="83"/>
    </row>
    <row r="20" spans="1:20" ht="12" customHeight="1" thickBot="1">
      <c r="A20" s="400"/>
      <c r="C20" s="337"/>
      <c r="D20" s="341">
        <f>'пр.взв.'!C36</f>
        <v>0</v>
      </c>
      <c r="E20" s="345"/>
      <c r="F20" s="367">
        <f>'пр.взв.'!E36</f>
        <v>0</v>
      </c>
      <c r="G20" s="15"/>
      <c r="H20" s="11"/>
      <c r="I20" s="11"/>
      <c r="J20" s="16"/>
      <c r="K20" s="22"/>
      <c r="L20" s="16"/>
      <c r="M20" s="368"/>
      <c r="N20" s="395"/>
      <c r="O20" s="397" t="e">
        <f>VLOOKUP(N20,'пр.взв.'!B2:E52,2,FALSE)</f>
        <v>#N/A</v>
      </c>
      <c r="P20" s="393" t="e">
        <f>VLOOKUP(N20,'пр.взв.'!B1:E52,4,FALSE)</f>
        <v>#N/A</v>
      </c>
      <c r="Q20" s="83"/>
      <c r="R20" s="83"/>
      <c r="S20" s="83"/>
      <c r="T20" s="83"/>
    </row>
    <row r="21" spans="3:20" ht="12" customHeight="1">
      <c r="C21" s="342"/>
      <c r="D21" s="109"/>
      <c r="E21" s="110"/>
      <c r="F21" s="111"/>
      <c r="G21" s="117"/>
      <c r="H21" s="117"/>
      <c r="I21" s="117"/>
      <c r="J21" s="113"/>
      <c r="K21" s="125">
        <v>6</v>
      </c>
      <c r="M21" s="368" t="s">
        <v>84</v>
      </c>
      <c r="N21" s="395">
        <v>1</v>
      </c>
      <c r="O21" s="397" t="str">
        <f>VLOOKUP(N21,'пр.взв.'!B7:E38,2,FALSE)</f>
        <v>PUSZTAI David</v>
      </c>
      <c r="P21" s="393" t="str">
        <f>VLOOKUP(N21,'пр.взв.'!B7:E38,4,FALSE)</f>
        <v>ROU</v>
      </c>
      <c r="Q21" s="83"/>
      <c r="R21" s="83"/>
      <c r="S21" s="83"/>
      <c r="T21" s="83"/>
    </row>
    <row r="22" spans="3:20" ht="12" customHeight="1" thickBot="1">
      <c r="C22" s="343"/>
      <c r="D22" s="1"/>
      <c r="E22" s="112"/>
      <c r="F22" s="112"/>
      <c r="G22" s="113"/>
      <c r="H22" s="113"/>
      <c r="I22" s="113"/>
      <c r="J22" s="113"/>
      <c r="K22" s="118" t="s">
        <v>80</v>
      </c>
      <c r="L22" s="48"/>
      <c r="M22" s="369"/>
      <c r="N22" s="404"/>
      <c r="O22" s="405" t="e">
        <f>VLOOKUP(N22,'пр.взв.'!B2:E54,2,FALSE)</f>
        <v>#N/A</v>
      </c>
      <c r="P22" s="406" t="e">
        <f>VLOOKUP(N22,'пр.взв.'!B3:E54,4,FALSE)</f>
        <v>#N/A</v>
      </c>
      <c r="Q22" s="83"/>
      <c r="R22" s="83"/>
      <c r="S22" s="83"/>
      <c r="T22" s="83"/>
    </row>
    <row r="23" spans="1:16" ht="12" customHeight="1" thickBot="1">
      <c r="A23" s="398" t="s">
        <v>48</v>
      </c>
      <c r="C23" s="338">
        <v>2</v>
      </c>
      <c r="D23" s="348" t="str">
        <f>VLOOKUP(C23,'пр.взв.'!B7:F38,2,FALSE)</f>
        <v>SMOLIN Dzmitry</v>
      </c>
      <c r="E23" s="346">
        <f>VLOOKUP(C23,'пр.взв.'!B7:F38,3,FALSE)</f>
        <v>1994</v>
      </c>
      <c r="F23" s="364" t="str">
        <f>VLOOKUP(C23,'пр.взв.'!B7:F38,4,FALSE)</f>
        <v>BLR</v>
      </c>
      <c r="G23" s="11"/>
      <c r="H23" s="12"/>
      <c r="I23" s="12"/>
      <c r="J23" s="12"/>
      <c r="K23" s="119"/>
      <c r="M23" s="372"/>
      <c r="N23" s="407"/>
      <c r="O23" s="408"/>
      <c r="P23" s="409"/>
    </row>
    <row r="24" spans="1:16" ht="12" customHeight="1">
      <c r="A24" s="399"/>
      <c r="C24" s="339"/>
      <c r="D24" s="349" t="str">
        <f>'пр.взв.'!C10</f>
        <v>Смолин Дмитрий</v>
      </c>
      <c r="E24" s="347"/>
      <c r="F24" s="365"/>
      <c r="G24" s="123">
        <v>2</v>
      </c>
      <c r="H24" s="14"/>
      <c r="I24" s="14"/>
      <c r="J24" s="12"/>
      <c r="K24" s="120"/>
      <c r="M24" s="372"/>
      <c r="N24" s="407"/>
      <c r="O24" s="408"/>
      <c r="P24" s="409"/>
    </row>
    <row r="25" spans="1:16" ht="12" customHeight="1" thickBot="1">
      <c r="A25" s="399"/>
      <c r="C25" s="336">
        <v>10</v>
      </c>
      <c r="D25" s="340">
        <f>VLOOKUP(C25,'пр.взв.'!B7:F38,2,FALSE)</f>
        <v>0</v>
      </c>
      <c r="E25" s="344">
        <f>VLOOKUP(C25,'пр.взв.'!B7:F38,3,FALSE)</f>
        <v>0</v>
      </c>
      <c r="F25" s="366">
        <f>VLOOKUP(C25,'пр.взв.'!B7:F38,4,FALSE)</f>
        <v>0</v>
      </c>
      <c r="G25" s="114"/>
      <c r="H25" s="17"/>
      <c r="I25" s="14"/>
      <c r="J25" s="12"/>
      <c r="K25" s="120"/>
      <c r="M25" s="371"/>
      <c r="N25" s="407"/>
      <c r="O25" s="408"/>
      <c r="P25" s="409"/>
    </row>
    <row r="26" spans="1:16" ht="12" customHeight="1" thickBot="1">
      <c r="A26" s="399"/>
      <c r="C26" s="337"/>
      <c r="D26" s="341">
        <f>'пр.взв.'!C26</f>
        <v>0</v>
      </c>
      <c r="E26" s="345"/>
      <c r="F26" s="367"/>
      <c r="G26" s="15"/>
      <c r="H26" s="14"/>
      <c r="I26" s="123">
        <v>6</v>
      </c>
      <c r="J26" s="12"/>
      <c r="K26" s="120"/>
      <c r="M26" s="371"/>
      <c r="N26" s="407"/>
      <c r="O26" s="408"/>
      <c r="P26" s="409"/>
    </row>
    <row r="27" spans="1:16" ht="12" customHeight="1" thickBot="1">
      <c r="A27" s="399"/>
      <c r="C27" s="338">
        <v>6</v>
      </c>
      <c r="D27" s="348" t="str">
        <f>VLOOKUP(C27,'пр.взв.'!B7:F38,2,FALSE)</f>
        <v>NIAZASHVILI Omari</v>
      </c>
      <c r="E27" s="346">
        <f>VLOOKUP(C27,'пр.взв.'!B7:F38,3,FALSE)</f>
        <v>1994</v>
      </c>
      <c r="F27" s="364" t="str">
        <f>VLOOKUP(C27,'пр.взв.'!B7:F38,4,FALSE)</f>
        <v>GEO</v>
      </c>
      <c r="G27" s="11"/>
      <c r="H27" s="14"/>
      <c r="I27" s="114" t="s">
        <v>82</v>
      </c>
      <c r="J27" s="23"/>
      <c r="K27" s="22"/>
      <c r="M27" s="371"/>
      <c r="N27" s="407"/>
      <c r="O27" s="408"/>
      <c r="P27" s="409"/>
    </row>
    <row r="28" spans="1:16" ht="12" customHeight="1">
      <c r="A28" s="399"/>
      <c r="C28" s="339"/>
      <c r="D28" s="349">
        <f>'пр.взв.'!C18</f>
        <v>0</v>
      </c>
      <c r="E28" s="347"/>
      <c r="F28" s="365"/>
      <c r="G28" s="124">
        <v>6</v>
      </c>
      <c r="H28" s="21"/>
      <c r="I28" s="14"/>
      <c r="J28" s="22"/>
      <c r="K28" s="22"/>
      <c r="L28" s="12"/>
      <c r="M28" s="371"/>
      <c r="N28" s="407"/>
      <c r="O28" s="408"/>
      <c r="P28" s="409"/>
    </row>
    <row r="29" spans="1:18" ht="12" customHeight="1" thickBot="1">
      <c r="A29" s="399"/>
      <c r="C29" s="336">
        <v>14</v>
      </c>
      <c r="D29" s="340">
        <f>VLOOKUP(C29,'пр.взв.'!B7:F38,2,FALSE)</f>
        <v>0</v>
      </c>
      <c r="E29" s="344">
        <f>VLOOKUP(C29,'пр.взв.'!B7:F38,3,FALSE)</f>
        <v>0</v>
      </c>
      <c r="F29" s="366">
        <f>VLOOKUP(C29,'пр.взв.'!B7:F38,4,FALSE)</f>
        <v>0</v>
      </c>
      <c r="G29" s="115"/>
      <c r="H29" s="14"/>
      <c r="I29" s="14"/>
      <c r="J29" s="22"/>
      <c r="K29" s="121"/>
      <c r="L29" s="26"/>
      <c r="M29" s="370"/>
      <c r="N29" s="407"/>
      <c r="O29" s="408"/>
      <c r="P29" s="409"/>
      <c r="Q29" s="83"/>
      <c r="R29" s="83"/>
    </row>
    <row r="30" spans="1:18" ht="12" customHeight="1" thickBot="1">
      <c r="A30" s="400"/>
      <c r="C30" s="337"/>
      <c r="D30" s="341">
        <f>'пр.взв.'!C34</f>
        <v>0</v>
      </c>
      <c r="E30" s="345"/>
      <c r="F30" s="367"/>
      <c r="G30" s="15"/>
      <c r="H30" s="14"/>
      <c r="I30" s="14"/>
      <c r="J30" s="12"/>
      <c r="K30" s="124">
        <v>6</v>
      </c>
      <c r="L30" s="12"/>
      <c r="M30" s="370"/>
      <c r="N30" s="407"/>
      <c r="O30" s="408"/>
      <c r="P30" s="409"/>
      <c r="Q30" s="83"/>
      <c r="R30" s="83"/>
    </row>
    <row r="31" spans="1:18" ht="12" customHeight="1" thickBot="1">
      <c r="A31" s="398" t="s">
        <v>49</v>
      </c>
      <c r="C31" s="338">
        <v>4</v>
      </c>
      <c r="D31" s="348" t="str">
        <f>VLOOKUP(C31,'пр.взв.'!B7:F38,2,FALSE)</f>
        <v>SANDU Alexandr</v>
      </c>
      <c r="E31" s="346">
        <f>VLOOKUP(C31,'пр.взв.'!B7:F38,3,FALSE)</f>
        <v>1994</v>
      </c>
      <c r="F31" s="364" t="str">
        <f>VLOOKUP(C31,'пр.взв.'!B7:F38,4,FALSE)</f>
        <v>MDA</v>
      </c>
      <c r="G31" s="11"/>
      <c r="H31" s="14"/>
      <c r="I31" s="14"/>
      <c r="J31" s="12"/>
      <c r="K31" s="115" t="s">
        <v>80</v>
      </c>
      <c r="L31" s="12"/>
      <c r="M31" s="370"/>
      <c r="N31" s="407"/>
      <c r="O31" s="408"/>
      <c r="P31" s="409"/>
      <c r="Q31" s="83"/>
      <c r="R31" s="83"/>
    </row>
    <row r="32" spans="1:18" ht="12" customHeight="1">
      <c r="A32" s="399"/>
      <c r="C32" s="339"/>
      <c r="D32" s="349">
        <f>'пр.взв.'!C14</f>
        <v>0</v>
      </c>
      <c r="E32" s="347"/>
      <c r="F32" s="365"/>
      <c r="G32" s="123">
        <v>4</v>
      </c>
      <c r="H32" s="14"/>
      <c r="I32" s="14"/>
      <c r="J32" s="22"/>
      <c r="K32" s="12"/>
      <c r="L32" s="12"/>
      <c r="M32" s="370"/>
      <c r="N32" s="407"/>
      <c r="O32" s="408"/>
      <c r="P32" s="409"/>
      <c r="Q32" s="83"/>
      <c r="R32" s="83"/>
    </row>
    <row r="33" spans="1:18" ht="12" customHeight="1" thickBot="1">
      <c r="A33" s="399"/>
      <c r="C33" s="336">
        <v>12</v>
      </c>
      <c r="D33" s="340">
        <f>VLOOKUP(C33,'пр.взв.'!B7:F38,2,FALSE)</f>
        <v>0</v>
      </c>
      <c r="E33" s="344">
        <f>VLOOKUP(C33,'пр.взв.'!B7:F38,3,FALSE)</f>
        <v>0</v>
      </c>
      <c r="F33" s="366">
        <f>VLOOKUP(C33,'пр.взв.'!B7:F38,4,FALSE)</f>
        <v>0</v>
      </c>
      <c r="G33" s="114"/>
      <c r="H33" s="17"/>
      <c r="I33" s="14"/>
      <c r="J33" s="22"/>
      <c r="K33" s="12"/>
      <c r="L33" s="12"/>
      <c r="M33" s="370"/>
      <c r="N33" s="407"/>
      <c r="O33" s="408"/>
      <c r="P33" s="409"/>
      <c r="Q33" s="83"/>
      <c r="R33" s="83"/>
    </row>
    <row r="34" spans="1:18" ht="12" customHeight="1" thickBot="1">
      <c r="A34" s="399"/>
      <c r="C34" s="337"/>
      <c r="D34" s="341">
        <f>'пр.взв.'!C30</f>
        <v>0</v>
      </c>
      <c r="E34" s="345"/>
      <c r="F34" s="367"/>
      <c r="G34" s="15"/>
      <c r="H34" s="14"/>
      <c r="I34" s="124">
        <v>4</v>
      </c>
      <c r="J34" s="24"/>
      <c r="K34" s="12"/>
      <c r="L34" s="12"/>
      <c r="M34" s="370"/>
      <c r="N34" s="407"/>
      <c r="O34" s="408"/>
      <c r="P34" s="409"/>
      <c r="Q34" s="83"/>
      <c r="R34" s="83"/>
    </row>
    <row r="35" spans="1:18" ht="12" customHeight="1" thickBot="1">
      <c r="A35" s="399"/>
      <c r="C35" s="338">
        <v>8</v>
      </c>
      <c r="D35" s="348" t="str">
        <f>VLOOKUP(C35,'пр.взв.'!B7:F38,2,FALSE)</f>
        <v>SOKOLOVAS Manydas</v>
      </c>
      <c r="E35" s="346">
        <f>VLOOKUP(C35,'пр.взв.'!B7:F38,3,FALSE)</f>
        <v>1995</v>
      </c>
      <c r="F35" s="364" t="str">
        <f>VLOOKUP(C35,'пр.взв.'!B7:F38,4,FALSE)</f>
        <v>LIT</v>
      </c>
      <c r="G35" s="11"/>
      <c r="H35" s="15"/>
      <c r="I35" s="115" t="s">
        <v>80</v>
      </c>
      <c r="J35" s="9"/>
      <c r="K35" s="9"/>
      <c r="L35" s="9"/>
      <c r="M35" s="370"/>
      <c r="N35" s="407"/>
      <c r="O35" s="408"/>
      <c r="P35" s="409"/>
      <c r="Q35" s="83"/>
      <c r="R35" s="83"/>
    </row>
    <row r="36" spans="1:18" ht="14.25" customHeight="1">
      <c r="A36" s="399"/>
      <c r="C36" s="339"/>
      <c r="D36" s="349">
        <f>'пр.взв.'!C22</f>
        <v>0</v>
      </c>
      <c r="E36" s="347"/>
      <c r="F36" s="365"/>
      <c r="G36" s="124">
        <v>8</v>
      </c>
      <c r="H36" s="20"/>
      <c r="I36" s="15"/>
      <c r="J36" s="16"/>
      <c r="K36" s="12"/>
      <c r="L36" s="12"/>
      <c r="M36" s="370"/>
      <c r="N36" s="407"/>
      <c r="O36" s="408"/>
      <c r="P36" s="409"/>
      <c r="Q36" s="66"/>
      <c r="R36" s="66"/>
    </row>
    <row r="37" spans="1:18" ht="13.5" customHeight="1" thickBot="1">
      <c r="A37" s="399"/>
      <c r="C37" s="336">
        <v>16</v>
      </c>
      <c r="D37" s="340">
        <f>VLOOKUP(C37,'пр.взв.'!B7:F38,2,FALSE)</f>
        <v>0</v>
      </c>
      <c r="E37" s="344">
        <f>VLOOKUP(C37,'пр.взв.'!B7:F38,3,FALSE)</f>
        <v>0</v>
      </c>
      <c r="F37" s="366">
        <f>VLOOKUP(C37,'пр.взв.'!B7:F38,4,FALSE)</f>
        <v>0</v>
      </c>
      <c r="G37" s="115"/>
      <c r="H37" s="15"/>
      <c r="I37" s="15"/>
      <c r="J37" s="16"/>
      <c r="K37" s="12"/>
      <c r="L37" s="12"/>
      <c r="M37" s="84"/>
      <c r="N37" s="84"/>
      <c r="O37" s="85"/>
      <c r="P37" s="83"/>
      <c r="Q37" s="86"/>
      <c r="R37" s="66"/>
    </row>
    <row r="38" spans="1:18" ht="13.5" customHeight="1" thickBot="1">
      <c r="A38" s="400"/>
      <c r="C38" s="337"/>
      <c r="D38" s="341">
        <f>'пр.взв.'!C38</f>
        <v>0</v>
      </c>
      <c r="E38" s="345"/>
      <c r="F38" s="367"/>
      <c r="G38" s="15"/>
      <c r="H38" s="11"/>
      <c r="I38" s="11"/>
      <c r="J38" s="16"/>
      <c r="K38" s="12"/>
      <c r="L38" s="16"/>
      <c r="M38" s="84"/>
      <c r="N38" s="84"/>
      <c r="O38" s="87"/>
      <c r="P38" s="83"/>
      <c r="Q38" s="83"/>
      <c r="R38" s="66"/>
    </row>
    <row r="39" spans="3:18" ht="12.75" customHeight="1">
      <c r="C39" s="46"/>
      <c r="P39" s="3"/>
      <c r="R39" s="3"/>
    </row>
    <row r="40" spans="3:18" ht="13.5" customHeight="1">
      <c r="C40" s="356" t="s">
        <v>19</v>
      </c>
      <c r="E40" s="10"/>
      <c r="F40" s="104" t="s">
        <v>51</v>
      </c>
      <c r="G40" s="10"/>
      <c r="N40" s="49"/>
      <c r="P40" s="3"/>
      <c r="R40" s="50"/>
    </row>
    <row r="41" spans="3:18" ht="12.75" customHeight="1" thickBot="1">
      <c r="C41" s="343"/>
      <c r="R41" s="50"/>
    </row>
    <row r="42" spans="3:19" ht="12.75" customHeight="1">
      <c r="C42" s="354"/>
      <c r="D42" s="10"/>
      <c r="E42" s="10"/>
      <c r="F42" s="104"/>
      <c r="G42" s="10"/>
      <c r="H42" s="7"/>
      <c r="I42" s="7"/>
      <c r="S42" s="45">
        <f>HYPERLINK('[1]реквизиты'!$G$12)</f>
      </c>
    </row>
    <row r="43" spans="3:18" ht="13.5" customHeight="1" thickBot="1">
      <c r="C43" s="355"/>
      <c r="D43" s="105"/>
      <c r="E43" s="132"/>
      <c r="F43" s="108"/>
      <c r="G43" s="108"/>
      <c r="H43" s="133"/>
      <c r="I43" s="133"/>
      <c r="Q43" s="3"/>
      <c r="R43" s="3"/>
    </row>
    <row r="44" spans="3:18" ht="13.5" customHeight="1">
      <c r="C44" s="130"/>
      <c r="D44" s="10"/>
      <c r="E44" s="140">
        <v>7</v>
      </c>
      <c r="F44" s="108"/>
      <c r="G44" s="108"/>
      <c r="H44" s="133"/>
      <c r="I44" s="133"/>
      <c r="Q44" s="53"/>
      <c r="R44" s="54"/>
    </row>
    <row r="45" spans="3:18" ht="16.5" customHeight="1" thickBot="1">
      <c r="C45" s="130"/>
      <c r="D45" s="10"/>
      <c r="E45" s="141"/>
      <c r="F45" s="134"/>
      <c r="G45" s="108"/>
      <c r="H45" s="133"/>
      <c r="I45" s="108"/>
      <c r="L45" s="49">
        <f>HYPERLINK('[1]реквизиты'!$A$20)</f>
      </c>
      <c r="M45" s="49"/>
      <c r="N45" s="49"/>
      <c r="O45" s="3"/>
      <c r="P45" s="3"/>
      <c r="Q45" s="53"/>
      <c r="R45" s="54"/>
    </row>
    <row r="46" spans="3:18" ht="12.75" customHeight="1">
      <c r="C46" s="352"/>
      <c r="D46" s="106"/>
      <c r="E46" s="132"/>
      <c r="F46" s="135"/>
      <c r="G46" s="357">
        <v>7</v>
      </c>
      <c r="H46" s="358"/>
      <c r="I46" s="108"/>
      <c r="J46" s="7"/>
      <c r="O46" s="3"/>
      <c r="P46" s="3"/>
      <c r="Q46" s="3"/>
      <c r="R46" s="3"/>
    </row>
    <row r="47" spans="3:18" ht="15.75" customHeight="1" thickBot="1">
      <c r="C47" s="353"/>
      <c r="D47" s="10"/>
      <c r="E47" s="108"/>
      <c r="F47" s="135"/>
      <c r="G47" s="350" t="s">
        <v>81</v>
      </c>
      <c r="H47" s="351"/>
      <c r="I47" s="108"/>
      <c r="J47" s="103"/>
      <c r="K47" s="97"/>
      <c r="L47" s="97"/>
      <c r="O47" s="98"/>
      <c r="P47" s="98"/>
      <c r="Q47" s="3"/>
      <c r="R47" s="3"/>
    </row>
    <row r="48" spans="3:18" ht="15" customHeight="1">
      <c r="C48" s="7"/>
      <c r="D48" s="7"/>
      <c r="E48" s="138">
        <v>5</v>
      </c>
      <c r="F48" s="136"/>
      <c r="G48" s="108"/>
      <c r="H48" s="133"/>
      <c r="I48" s="108"/>
      <c r="J48" s="131"/>
      <c r="K48" s="55"/>
      <c r="L48" s="55"/>
      <c r="P48" s="56">
        <f>HYPERLINK('[1]реквизиты'!$G$12)</f>
      </c>
      <c r="Q48" s="3"/>
      <c r="R48" s="3"/>
    </row>
    <row r="49" spans="3:18" ht="15" customHeight="1" thickBot="1">
      <c r="C49" s="356" t="s">
        <v>26</v>
      </c>
      <c r="D49" s="7"/>
      <c r="E49" s="139"/>
      <c r="F49" s="108"/>
      <c r="G49" s="108"/>
      <c r="H49" s="133"/>
      <c r="I49" s="137"/>
      <c r="J49" s="7"/>
      <c r="Q49" s="3"/>
      <c r="R49" s="3"/>
    </row>
    <row r="50" spans="3:18" ht="15" customHeight="1" thickBot="1">
      <c r="C50" s="343" t="s">
        <v>26</v>
      </c>
      <c r="D50" s="7"/>
      <c r="E50" s="133"/>
      <c r="F50" s="133"/>
      <c r="G50" s="133"/>
      <c r="H50" s="133"/>
      <c r="I50" s="133"/>
      <c r="J50" s="7"/>
      <c r="Q50" s="3"/>
      <c r="R50" s="3"/>
    </row>
    <row r="51" spans="3:18" ht="15" customHeight="1">
      <c r="C51" s="354"/>
      <c r="D51" s="10"/>
      <c r="E51" s="108"/>
      <c r="F51" s="108"/>
      <c r="G51" s="108"/>
      <c r="H51" s="133"/>
      <c r="I51" s="133"/>
      <c r="J51" s="7"/>
      <c r="Q51" s="3"/>
      <c r="R51" s="3"/>
    </row>
    <row r="52" spans="3:18" ht="15.75" customHeight="1" thickBot="1">
      <c r="C52" s="355"/>
      <c r="D52" s="105"/>
      <c r="E52" s="132"/>
      <c r="F52" s="108"/>
      <c r="G52" s="108"/>
      <c r="H52" s="133"/>
      <c r="I52" s="133"/>
      <c r="J52" s="7"/>
      <c r="P52" s="3"/>
      <c r="Q52" s="53"/>
      <c r="R52" s="3"/>
    </row>
    <row r="53" spans="3:18" ht="12.75" customHeight="1">
      <c r="C53" s="130"/>
      <c r="D53" s="10"/>
      <c r="E53" s="140">
        <v>6</v>
      </c>
      <c r="F53" s="108"/>
      <c r="G53" s="108"/>
      <c r="H53" s="133"/>
      <c r="I53" s="133"/>
      <c r="J53" s="7"/>
      <c r="P53" s="3"/>
      <c r="Q53" s="53"/>
      <c r="R53" s="3"/>
    </row>
    <row r="54" spans="3:18" ht="13.5" customHeight="1" thickBot="1">
      <c r="C54" s="130"/>
      <c r="D54" s="10"/>
      <c r="E54" s="141"/>
      <c r="F54" s="134"/>
      <c r="G54" s="108"/>
      <c r="H54" s="133"/>
      <c r="I54" s="133"/>
      <c r="J54" s="7"/>
      <c r="O54" s="101"/>
      <c r="P54" s="3"/>
      <c r="Q54" s="3"/>
      <c r="R54" s="3"/>
    </row>
    <row r="55" spans="3:18" ht="15" customHeight="1">
      <c r="C55" s="352"/>
      <c r="D55" s="106"/>
      <c r="E55" s="132"/>
      <c r="F55" s="135"/>
      <c r="G55" s="357">
        <v>2</v>
      </c>
      <c r="H55" s="358"/>
      <c r="I55" s="133"/>
      <c r="J55" s="7"/>
      <c r="O55" s="3"/>
      <c r="Q55" s="3"/>
      <c r="R55" s="3"/>
    </row>
    <row r="56" spans="3:18" ht="15.75" customHeight="1" thickBot="1">
      <c r="C56" s="353"/>
      <c r="D56" s="10"/>
      <c r="E56" s="108"/>
      <c r="F56" s="135"/>
      <c r="G56" s="350" t="s">
        <v>82</v>
      </c>
      <c r="H56" s="351"/>
      <c r="I56" s="133"/>
      <c r="J56" s="7"/>
      <c r="O56" s="3"/>
      <c r="P56" s="100"/>
      <c r="Q56" s="3"/>
      <c r="R56" s="3"/>
    </row>
    <row r="57" spans="3:18" ht="12.75" customHeight="1">
      <c r="C57" s="7"/>
      <c r="D57" s="7"/>
      <c r="E57" s="138">
        <v>4</v>
      </c>
      <c r="F57" s="136"/>
      <c r="G57" s="108"/>
      <c r="H57" s="133"/>
      <c r="I57" s="133"/>
      <c r="J57" s="7"/>
      <c r="Q57" s="3"/>
      <c r="R57" s="3"/>
    </row>
    <row r="58" spans="3:18" ht="13.5" customHeight="1" thickBot="1">
      <c r="C58" s="10"/>
      <c r="D58" s="7"/>
      <c r="E58" s="139"/>
      <c r="F58" s="108"/>
      <c r="G58" s="108"/>
      <c r="H58" s="133"/>
      <c r="I58" s="133"/>
      <c r="Q58" s="3"/>
      <c r="R58" s="3"/>
    </row>
    <row r="59" spans="5:18" ht="15">
      <c r="E59" s="83"/>
      <c r="F59" s="83"/>
      <c r="G59" s="83"/>
      <c r="H59" s="83"/>
      <c r="I59" s="83"/>
      <c r="L59" s="103">
        <f>HYPERLINK('[1]реквизиты'!$A$13)</f>
      </c>
      <c r="M59" s="97"/>
      <c r="Q59" s="3"/>
      <c r="R59" s="3"/>
    </row>
    <row r="60" spans="5:18" ht="15">
      <c r="E60" s="126" t="str">
        <f>'[1]реквизиты'!$A$8</f>
        <v>Chiaf referee</v>
      </c>
      <c r="F60" s="126"/>
      <c r="G60" s="126"/>
      <c r="M60" s="128"/>
      <c r="N60" s="127" t="str">
        <f>'[1]реквизиты'!$G$8</f>
        <v>R. Baboyan</v>
      </c>
      <c r="P60" t="str">
        <f>'[1]реквизиты'!$G$9</f>
        <v>/RUS/</v>
      </c>
      <c r="Q60" s="3"/>
      <c r="R60" s="3"/>
    </row>
    <row r="61" spans="5:18" ht="12.75">
      <c r="E61" s="126"/>
      <c r="F61" s="126"/>
      <c r="G61" s="126"/>
      <c r="L61" s="129"/>
      <c r="M61" s="129"/>
      <c r="N61" s="129"/>
      <c r="O61" s="129"/>
      <c r="Q61" s="3"/>
      <c r="R61" s="3"/>
    </row>
    <row r="62" spans="5:18" ht="15">
      <c r="E62" s="42" t="str">
        <f>'[1]реквизиты'!$A$10</f>
        <v>Chiaf  secretary</v>
      </c>
      <c r="F62" s="49"/>
      <c r="G62" s="49"/>
      <c r="M62" s="129"/>
      <c r="N62" s="127" t="str">
        <f>'[1]реквизиты'!$G$10</f>
        <v>A. Sheyko</v>
      </c>
      <c r="O62" s="129"/>
      <c r="P62" t="str">
        <f>'[1]реквизиты'!$G$11</f>
        <v>/BLR/</v>
      </c>
      <c r="Q62" s="3"/>
      <c r="R62" s="3"/>
    </row>
    <row r="63" spans="17:18" ht="12.75">
      <c r="Q63" s="3"/>
      <c r="R63" s="3"/>
    </row>
    <row r="64" spans="17:18" ht="12.75">
      <c r="Q64" s="3"/>
      <c r="R64" s="3"/>
    </row>
    <row r="65" spans="17:18" ht="12.75">
      <c r="Q65" s="3"/>
      <c r="R65" s="3"/>
    </row>
    <row r="66" spans="17:18" ht="12.75">
      <c r="Q66" s="3"/>
      <c r="R66" s="3"/>
    </row>
    <row r="67" spans="17:18" ht="12.75">
      <c r="Q67" s="3"/>
      <c r="R67" s="3"/>
    </row>
    <row r="68" spans="17:18" ht="12.75">
      <c r="Q68" s="3"/>
      <c r="R68" s="3"/>
    </row>
    <row r="69" spans="17:18" ht="12.75">
      <c r="Q69" s="3"/>
      <c r="R69" s="3"/>
    </row>
    <row r="70" spans="17:18" ht="12.75">
      <c r="Q70" s="3"/>
      <c r="R70" s="3"/>
    </row>
    <row r="71" spans="17:18" ht="12.75">
      <c r="Q71" s="3"/>
      <c r="R71" s="3"/>
    </row>
    <row r="72" spans="17:18" ht="12.75">
      <c r="Q72" s="3"/>
      <c r="R72" s="3"/>
    </row>
    <row r="73" spans="17:18" ht="12.75">
      <c r="Q73" s="3"/>
      <c r="R73" s="3"/>
    </row>
    <row r="74" spans="17:18" ht="12.75">
      <c r="Q74" s="3"/>
      <c r="R74" s="3"/>
    </row>
    <row r="75" spans="17:18" ht="12.75">
      <c r="Q75" s="3"/>
      <c r="R75" s="3"/>
    </row>
    <row r="76" spans="17:18" ht="12.75">
      <c r="Q76" s="3"/>
      <c r="R76" s="3"/>
    </row>
    <row r="77" spans="17:18" ht="12.75">
      <c r="Q77" s="3"/>
      <c r="R77" s="3"/>
    </row>
    <row r="78" spans="17:18" ht="12.75">
      <c r="Q78" s="3"/>
      <c r="R78" s="3"/>
    </row>
    <row r="79" spans="17:18" ht="12.75">
      <c r="Q79" s="3"/>
      <c r="R79" s="3"/>
    </row>
    <row r="80" spans="17:18" ht="12.75">
      <c r="Q80" s="3"/>
      <c r="R80" s="3"/>
    </row>
    <row r="81" spans="17:18" ht="12.75">
      <c r="Q81" s="3"/>
      <c r="R81" s="3"/>
    </row>
    <row r="82" spans="17:18" ht="12.75">
      <c r="Q82" s="3"/>
      <c r="R82" s="3"/>
    </row>
    <row r="83" spans="17:18" ht="12.75">
      <c r="Q83" s="3"/>
      <c r="R83" s="3"/>
    </row>
    <row r="84" spans="17:18" ht="12.75">
      <c r="Q84" s="3"/>
      <c r="R84" s="3"/>
    </row>
    <row r="85" spans="17:18" ht="12.75">
      <c r="Q85" s="3"/>
      <c r="R85" s="3"/>
    </row>
    <row r="86" spans="17:18" ht="12.75">
      <c r="Q86" s="3"/>
      <c r="R86" s="3"/>
    </row>
    <row r="87" spans="17:18" ht="12.75">
      <c r="Q87" s="3"/>
      <c r="R87" s="3"/>
    </row>
    <row r="88" spans="17:18" ht="12.75">
      <c r="Q88" s="3"/>
      <c r="R88" s="3"/>
    </row>
    <row r="89" spans="17:18" ht="12.75">
      <c r="Q89" s="3"/>
      <c r="R89" s="3"/>
    </row>
    <row r="90" spans="17:18" ht="12.75">
      <c r="Q90" s="3"/>
      <c r="R90" s="3"/>
    </row>
    <row r="91" spans="17:18" ht="12.75">
      <c r="Q91" s="3"/>
      <c r="R91" s="3"/>
    </row>
    <row r="92" spans="17:18" ht="12.75">
      <c r="Q92" s="3"/>
      <c r="R92" s="3"/>
    </row>
  </sheetData>
  <sheetProtection/>
  <mergeCells count="148">
    <mergeCell ref="E37:E38"/>
    <mergeCell ref="C35:C36"/>
    <mergeCell ref="C37:C38"/>
    <mergeCell ref="D37:D38"/>
    <mergeCell ref="D35:D36"/>
    <mergeCell ref="E35:E36"/>
    <mergeCell ref="N35:N36"/>
    <mergeCell ref="O35:O36"/>
    <mergeCell ref="P35:P36"/>
    <mergeCell ref="F37:F38"/>
    <mergeCell ref="F35:F36"/>
    <mergeCell ref="M35:M36"/>
    <mergeCell ref="N31:N32"/>
    <mergeCell ref="O31:O32"/>
    <mergeCell ref="P31:P32"/>
    <mergeCell ref="N33:N34"/>
    <mergeCell ref="O33:O34"/>
    <mergeCell ref="P33:P34"/>
    <mergeCell ref="N27:N28"/>
    <mergeCell ref="O27:O28"/>
    <mergeCell ref="P27:P28"/>
    <mergeCell ref="N29:N30"/>
    <mergeCell ref="O29:O30"/>
    <mergeCell ref="P29:P30"/>
    <mergeCell ref="N23:N24"/>
    <mergeCell ref="O23:O24"/>
    <mergeCell ref="P23:P24"/>
    <mergeCell ref="N25:N26"/>
    <mergeCell ref="O25:O26"/>
    <mergeCell ref="P25:P26"/>
    <mergeCell ref="O19:O20"/>
    <mergeCell ref="P19:P20"/>
    <mergeCell ref="N21:N22"/>
    <mergeCell ref="O21:O22"/>
    <mergeCell ref="P21:P22"/>
    <mergeCell ref="N19:N20"/>
    <mergeCell ref="N17:N18"/>
    <mergeCell ref="O17:O18"/>
    <mergeCell ref="P17:P18"/>
    <mergeCell ref="N15:N16"/>
    <mergeCell ref="O15:O16"/>
    <mergeCell ref="P13:P14"/>
    <mergeCell ref="N11:N12"/>
    <mergeCell ref="O11:O12"/>
    <mergeCell ref="P15:P16"/>
    <mergeCell ref="P11:P12"/>
    <mergeCell ref="N13:N14"/>
    <mergeCell ref="O13:O14"/>
    <mergeCell ref="P7:P8"/>
    <mergeCell ref="N9:N10"/>
    <mergeCell ref="O9:O10"/>
    <mergeCell ref="P9:P10"/>
    <mergeCell ref="F31:F32"/>
    <mergeCell ref="D33:D34"/>
    <mergeCell ref="F33:F34"/>
    <mergeCell ref="E33:E34"/>
    <mergeCell ref="E31:E32"/>
    <mergeCell ref="D31:D32"/>
    <mergeCell ref="A31:A38"/>
    <mergeCell ref="F9:F10"/>
    <mergeCell ref="D11:D12"/>
    <mergeCell ref="F11:F12"/>
    <mergeCell ref="F15:F16"/>
    <mergeCell ref="F13:F14"/>
    <mergeCell ref="E9:E10"/>
    <mergeCell ref="D17:D18"/>
    <mergeCell ref="F17:F18"/>
    <mergeCell ref="D19:D20"/>
    <mergeCell ref="O5:O6"/>
    <mergeCell ref="A5:A12"/>
    <mergeCell ref="A13:A20"/>
    <mergeCell ref="A23:A30"/>
    <mergeCell ref="F19:F20"/>
    <mergeCell ref="E19:E20"/>
    <mergeCell ref="D29:D30"/>
    <mergeCell ref="F29:F30"/>
    <mergeCell ref="N7:N8"/>
    <mergeCell ref="O7:O8"/>
    <mergeCell ref="F7:F8"/>
    <mergeCell ref="D9:D10"/>
    <mergeCell ref="M5:M6"/>
    <mergeCell ref="K1:P1"/>
    <mergeCell ref="K2:P2"/>
    <mergeCell ref="E1:J1"/>
    <mergeCell ref="E2:J2"/>
    <mergeCell ref="F5:F6"/>
    <mergeCell ref="P5:P6"/>
    <mergeCell ref="N5:N6"/>
    <mergeCell ref="M7:M8"/>
    <mergeCell ref="M19:M20"/>
    <mergeCell ref="M9:M10"/>
    <mergeCell ref="M15:M16"/>
    <mergeCell ref="M17:M18"/>
    <mergeCell ref="M11:M12"/>
    <mergeCell ref="M13:M14"/>
    <mergeCell ref="M21:M22"/>
    <mergeCell ref="E23:E24"/>
    <mergeCell ref="E29:E30"/>
    <mergeCell ref="M33:M34"/>
    <mergeCell ref="M31:M32"/>
    <mergeCell ref="M27:M28"/>
    <mergeCell ref="M29:M30"/>
    <mergeCell ref="F27:F28"/>
    <mergeCell ref="M23:M24"/>
    <mergeCell ref="M25:M26"/>
    <mergeCell ref="E27:E28"/>
    <mergeCell ref="D23:D24"/>
    <mergeCell ref="F23:F24"/>
    <mergeCell ref="D25:D26"/>
    <mergeCell ref="F25:F26"/>
    <mergeCell ref="E25:E26"/>
    <mergeCell ref="D27:D28"/>
    <mergeCell ref="C3:C4"/>
    <mergeCell ref="E5:E6"/>
    <mergeCell ref="C5:C6"/>
    <mergeCell ref="C7:C8"/>
    <mergeCell ref="E7:E8"/>
    <mergeCell ref="D5:D6"/>
    <mergeCell ref="D7:D8"/>
    <mergeCell ref="G56:H56"/>
    <mergeCell ref="C55:C56"/>
    <mergeCell ref="C51:C52"/>
    <mergeCell ref="C40:C41"/>
    <mergeCell ref="C49:C50"/>
    <mergeCell ref="G46:H46"/>
    <mergeCell ref="G55:H55"/>
    <mergeCell ref="G47:H47"/>
    <mergeCell ref="C46:C47"/>
    <mergeCell ref="C42:C43"/>
    <mergeCell ref="E15:E16"/>
    <mergeCell ref="E17:E18"/>
    <mergeCell ref="C11:C12"/>
    <mergeCell ref="E11:E12"/>
    <mergeCell ref="C13:C14"/>
    <mergeCell ref="E13:E14"/>
    <mergeCell ref="D13:D14"/>
    <mergeCell ref="C17:C18"/>
    <mergeCell ref="C9:C10"/>
    <mergeCell ref="C19:C20"/>
    <mergeCell ref="D15:D16"/>
    <mergeCell ref="C21:C22"/>
    <mergeCell ref="C15:C16"/>
    <mergeCell ref="C33:C34"/>
    <mergeCell ref="C23:C24"/>
    <mergeCell ref="C25:C26"/>
    <mergeCell ref="C27:C28"/>
    <mergeCell ref="C29:C30"/>
    <mergeCell ref="C31:C32"/>
  </mergeCells>
  <printOptions horizontalCentered="1" verticalCentered="1"/>
  <pageMargins left="0" right="0" top="0" bottom="0" header="0.11811023622047245" footer="0.11811023622047245"/>
  <pageSetup horizontalDpi="300" verticalDpi="300" orientation="portrait" paperSize="9" scale="91" r:id="rId2"/>
  <colBreaks count="1" manualBreakCount="1">
    <brk id="16" max="5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Nataly</cp:lastModifiedBy>
  <cp:lastPrinted>2012-04-08T13:14:36Z</cp:lastPrinted>
  <dcterms:created xsi:type="dcterms:W3CDTF">1996-10-08T23:32:33Z</dcterms:created>
  <dcterms:modified xsi:type="dcterms:W3CDTF">2012-04-08T13:17:59Z</dcterms:modified>
  <cp:category/>
  <cp:version/>
  <cp:contentType/>
  <cp:contentStatus/>
</cp:coreProperties>
</file>